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8.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C:\Users\Leonardo Sánchez\Dropbox\Rainforest Alliance\Consultoria 2022\Reiko\Guiones Finales 1\Check List\"/>
    </mc:Choice>
  </mc:AlternateContent>
  <xr:revisionPtr revIDLastSave="0" documentId="13_ncr:1_{456C686C-E705-4CDA-B18E-7DBA20C47520}" xr6:coauthVersionLast="47" xr6:coauthVersionMax="47" xr10:uidLastSave="{00000000-0000-0000-0000-000000000000}"/>
  <bookViews>
    <workbookView xWindow="-108" yWindow="-108" windowWidth="23256" windowHeight="12576" tabRatio="714" firstSheet="3" activeTab="9" xr2:uid="{C532CD66-7872-4201-8FF2-174FE478527C}"/>
  </bookViews>
  <sheets>
    <sheet name="summary" sheetId="13" state="hidden" r:id="rId1"/>
    <sheet name="NEW integrated RA (S + L)" sheetId="24" state="hidden" r:id="rId2"/>
    <sheet name="Cobertura" sheetId="49" r:id="rId3"/>
    <sheet name="Guía Evalución de Riesgos" sheetId="50" r:id="rId4"/>
    <sheet name="Overview and guidance" sheetId="15" state="hidden" r:id="rId5"/>
    <sheet name="Indiv. cert. Risk Assessment" sheetId="21" state="hidden" r:id="rId6"/>
    <sheet name="Risk assessment l1" sheetId="20" state="hidden" r:id="rId7"/>
    <sheet name="Sheet2" sheetId="2" state="hidden" r:id="rId8"/>
    <sheet name="Group risk assessment L0" sheetId="1" state="hidden" r:id="rId9"/>
    <sheet name="Tabla" sheetId="31" r:id="rId10"/>
    <sheet name="Hoja2" sheetId="54" r:id="rId11"/>
    <sheet name="Hoja1" sheetId="53" r:id="rId12"/>
    <sheet name="Basic Risk Assessment DATASHEET" sheetId="30" state="hidden" r:id="rId13"/>
    <sheet name="Guía Cadena Suministro" sheetId="51" r:id="rId14"/>
    <sheet name="Evaluación Cadena Suministro" sheetId="52" r:id="rId15"/>
    <sheet name="terms" sheetId="48" state="hidden" r:id="rId16"/>
  </sheets>
  <definedNames>
    <definedName name="_xlnm._FilterDatabase" localSheetId="12" hidden="1">'Basic Risk Assessment DATASHEET'!$A$1:$K$129</definedName>
    <definedName name="_xlnm._FilterDatabase" localSheetId="1" hidden="1">'NEW integrated RA (S + L)'!$A$2:$J$147</definedName>
    <definedName name="_xlnm.Print_Area" localSheetId="2">Cobertura!$A$1:$M$31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3" i="31" l="1"/>
  <c r="G114" i="31"/>
  <c r="G115" i="31"/>
  <c r="G116" i="31"/>
  <c r="G117" i="31"/>
  <c r="G118" i="31"/>
  <c r="G119" i="31"/>
  <c r="G120" i="31"/>
  <c r="G121" i="31"/>
  <c r="G122" i="31"/>
  <c r="G123" i="31"/>
  <c r="G124" i="31"/>
  <c r="G125" i="31"/>
  <c r="G126" i="31"/>
  <c r="G127" i="31"/>
  <c r="G128" i="31"/>
  <c r="G129" i="31"/>
  <c r="G130" i="31"/>
  <c r="G131" i="31"/>
  <c r="G132" i="31"/>
  <c r="G133" i="31"/>
  <c r="G112" i="31"/>
  <c r="J131" i="30"/>
  <c r="F131" i="30"/>
  <c r="J130" i="30"/>
  <c r="F130" i="30"/>
  <c r="J129" i="30"/>
  <c r="F129" i="30"/>
  <c r="J128" i="30"/>
  <c r="F128" i="30"/>
  <c r="J127" i="30"/>
  <c r="F127" i="30"/>
  <c r="J126" i="30"/>
  <c r="F126" i="30"/>
  <c r="J125" i="30"/>
  <c r="F125" i="30"/>
  <c r="J124" i="30"/>
  <c r="F124" i="30"/>
  <c r="J123" i="30"/>
  <c r="F123" i="30"/>
  <c r="J122" i="30"/>
  <c r="F122" i="30"/>
  <c r="J121" i="30"/>
  <c r="F121" i="30"/>
  <c r="J120" i="30"/>
  <c r="F120" i="30"/>
  <c r="J119" i="30"/>
  <c r="F119" i="30"/>
  <c r="J118" i="30"/>
  <c r="F118" i="30"/>
  <c r="J117" i="30"/>
  <c r="F117" i="30"/>
  <c r="J116" i="30"/>
  <c r="F116" i="30"/>
  <c r="J115" i="30"/>
  <c r="F115" i="30"/>
  <c r="J114" i="30"/>
  <c r="F114" i="30"/>
  <c r="J113" i="30"/>
  <c r="F113" i="30"/>
  <c r="J112" i="30"/>
  <c r="F112" i="30"/>
  <c r="J111" i="30"/>
  <c r="F111" i="30"/>
  <c r="J110" i="30"/>
  <c r="F110" i="30"/>
  <c r="J109" i="30"/>
  <c r="F109" i="30"/>
  <c r="J108" i="30"/>
  <c r="F108" i="30"/>
  <c r="J107" i="30"/>
  <c r="F107" i="30"/>
  <c r="J106" i="30"/>
  <c r="F106" i="30"/>
  <c r="J105" i="30"/>
  <c r="F105" i="30"/>
  <c r="J104" i="30"/>
  <c r="F104" i="30"/>
  <c r="J103" i="30"/>
  <c r="F103" i="30"/>
  <c r="J102" i="30"/>
  <c r="F102" i="30"/>
  <c r="J101" i="30"/>
  <c r="F101" i="30"/>
  <c r="J100" i="30"/>
  <c r="F100" i="30"/>
  <c r="J99" i="30"/>
  <c r="F99" i="30"/>
  <c r="J98" i="30"/>
  <c r="F98" i="30"/>
  <c r="J97" i="30"/>
  <c r="F97" i="30"/>
  <c r="J96" i="30"/>
  <c r="F96" i="30"/>
  <c r="J95" i="30"/>
  <c r="F95" i="30"/>
  <c r="J94" i="30"/>
  <c r="F94" i="30"/>
  <c r="J93" i="30"/>
  <c r="F93" i="30"/>
  <c r="J92" i="30"/>
  <c r="F92" i="30"/>
  <c r="J91" i="30"/>
  <c r="F91" i="30"/>
  <c r="J90" i="30"/>
  <c r="F90" i="30"/>
  <c r="J89" i="30"/>
  <c r="F89" i="30"/>
  <c r="J88" i="30"/>
  <c r="F88" i="30"/>
  <c r="J87" i="30"/>
  <c r="F87" i="30"/>
  <c r="J86" i="30"/>
  <c r="F86" i="30"/>
  <c r="J85" i="30"/>
  <c r="F85" i="30"/>
  <c r="J84" i="30"/>
  <c r="F84" i="30"/>
  <c r="J83" i="30"/>
  <c r="F83" i="30"/>
  <c r="J82" i="30"/>
  <c r="F82" i="30"/>
  <c r="J81" i="30"/>
  <c r="F81" i="30"/>
  <c r="J80" i="30"/>
  <c r="F80" i="30"/>
  <c r="J79" i="30"/>
  <c r="F79" i="30"/>
  <c r="J78" i="30"/>
  <c r="F78" i="30"/>
  <c r="J77" i="30"/>
  <c r="F77" i="30"/>
  <c r="J76" i="30"/>
  <c r="F76" i="30"/>
  <c r="J75" i="30"/>
  <c r="F75" i="30"/>
  <c r="J74" i="30"/>
  <c r="F74" i="30"/>
  <c r="J73" i="30"/>
  <c r="F73" i="30"/>
  <c r="J72" i="30"/>
  <c r="F72" i="30"/>
  <c r="J71" i="30"/>
  <c r="F71" i="30"/>
  <c r="J70" i="30"/>
  <c r="F70" i="30"/>
  <c r="J69" i="30"/>
  <c r="F69" i="30"/>
  <c r="J68" i="30"/>
  <c r="F68" i="30"/>
  <c r="J67" i="30"/>
  <c r="F67" i="30"/>
  <c r="J66" i="30"/>
  <c r="F66" i="30"/>
  <c r="J65" i="30"/>
  <c r="F65" i="30"/>
  <c r="J64" i="30"/>
  <c r="F64" i="30"/>
  <c r="J63" i="30"/>
  <c r="F63" i="30"/>
  <c r="J62" i="30"/>
  <c r="F62" i="30"/>
  <c r="J61" i="30"/>
  <c r="F61" i="30"/>
  <c r="J60" i="30"/>
  <c r="F60" i="30"/>
  <c r="J59" i="30"/>
  <c r="F59" i="30"/>
  <c r="J58" i="30"/>
  <c r="F58" i="30"/>
  <c r="J57" i="30"/>
  <c r="F57" i="30"/>
  <c r="J56" i="30"/>
  <c r="F56" i="30"/>
  <c r="J55" i="30"/>
  <c r="F55" i="30"/>
  <c r="J54" i="30"/>
  <c r="F54" i="30"/>
  <c r="J53" i="30"/>
  <c r="F53" i="30"/>
  <c r="J52" i="30"/>
  <c r="F52" i="30"/>
  <c r="J51" i="30"/>
  <c r="F51" i="30"/>
  <c r="J50" i="30"/>
  <c r="F50" i="30"/>
  <c r="J49" i="30"/>
  <c r="F49" i="30"/>
  <c r="J48" i="30"/>
  <c r="F48" i="30"/>
  <c r="J47" i="30"/>
  <c r="F47" i="30"/>
  <c r="J46" i="30"/>
  <c r="F46" i="30"/>
  <c r="J45" i="30"/>
  <c r="F45" i="30"/>
  <c r="J44" i="30"/>
  <c r="F44" i="30"/>
  <c r="J43" i="30"/>
  <c r="F43" i="30"/>
  <c r="J42" i="30"/>
  <c r="F42" i="30"/>
  <c r="J41" i="30"/>
  <c r="F41" i="30"/>
  <c r="J40" i="30"/>
  <c r="F40" i="30"/>
  <c r="J39" i="30"/>
  <c r="F39" i="30"/>
  <c r="J38" i="30"/>
  <c r="F38" i="30"/>
  <c r="J37" i="30"/>
  <c r="F37" i="30"/>
  <c r="J36" i="30"/>
  <c r="F36" i="30"/>
  <c r="J35" i="30"/>
  <c r="F35" i="30"/>
  <c r="J34" i="30"/>
  <c r="F34" i="30"/>
  <c r="J33" i="30"/>
  <c r="F33" i="30"/>
  <c r="J32" i="30"/>
  <c r="F32" i="30"/>
  <c r="J31" i="30"/>
  <c r="F31" i="30"/>
  <c r="J30" i="30"/>
  <c r="F30" i="30"/>
  <c r="J29" i="30"/>
  <c r="F29" i="30"/>
  <c r="J28" i="30"/>
  <c r="F28" i="30"/>
  <c r="J27" i="30"/>
  <c r="F27" i="30"/>
  <c r="J26" i="30"/>
  <c r="F26" i="30"/>
  <c r="J25" i="30"/>
  <c r="F25" i="30"/>
  <c r="J24" i="30"/>
  <c r="F24" i="30"/>
  <c r="J23" i="30"/>
  <c r="F23" i="30"/>
  <c r="J22" i="30"/>
  <c r="F22" i="30"/>
  <c r="J21" i="30"/>
  <c r="F21" i="30"/>
  <c r="J20" i="30"/>
  <c r="F20" i="30"/>
  <c r="J19" i="30"/>
  <c r="F19" i="30"/>
  <c r="J18" i="30"/>
  <c r="F18" i="30"/>
  <c r="J17" i="30"/>
  <c r="F17" i="30"/>
  <c r="J16" i="30"/>
  <c r="F16" i="30"/>
  <c r="J15" i="30"/>
  <c r="F15" i="30"/>
  <c r="J14" i="30"/>
  <c r="F14" i="30"/>
  <c r="J13" i="30"/>
  <c r="F13" i="30"/>
  <c r="J12" i="30"/>
  <c r="F12" i="30"/>
  <c r="J11" i="30"/>
  <c r="F11" i="30"/>
  <c r="J10" i="30"/>
  <c r="F10" i="30"/>
  <c r="J9" i="30"/>
  <c r="F9" i="30"/>
  <c r="J8" i="30"/>
  <c r="F8" i="30"/>
  <c r="J7" i="30"/>
  <c r="F7" i="30"/>
  <c r="J6" i="30"/>
  <c r="F6" i="30"/>
  <c r="J5" i="30"/>
  <c r="F5" i="30"/>
  <c r="J4" i="30"/>
  <c r="F4" i="30"/>
  <c r="J3" i="30"/>
  <c r="F3" i="30"/>
  <c r="G134" i="31" l="1"/>
  <c r="C5" i="31"/>
  <c r="G44" i="31" l="1"/>
  <c r="E131" i="31"/>
  <c r="E132" i="31"/>
  <c r="E130" i="31"/>
  <c r="E134" i="31"/>
  <c r="E113" i="31"/>
  <c r="E114" i="31"/>
  <c r="E115" i="31"/>
  <c r="E116" i="31"/>
  <c r="E117" i="31"/>
  <c r="E118" i="31"/>
  <c r="E119" i="31"/>
  <c r="E120" i="31"/>
  <c r="E121" i="31"/>
  <c r="E122" i="31"/>
  <c r="E123" i="31"/>
  <c r="E124" i="31"/>
  <c r="E125" i="31"/>
  <c r="E126" i="31"/>
  <c r="E127" i="31"/>
  <c r="E128" i="31"/>
  <c r="E129" i="31"/>
  <c r="E112" i="31"/>
  <c r="G98" i="31" l="1"/>
  <c r="G99" i="31"/>
  <c r="G100" i="31"/>
  <c r="G101" i="31"/>
  <c r="G102" i="31"/>
  <c r="G103" i="31"/>
  <c r="G104" i="31"/>
  <c r="G105" i="31"/>
  <c r="G106" i="31"/>
  <c r="G97" i="31"/>
  <c r="B127" i="31"/>
  <c r="B123" i="31"/>
  <c r="B120" i="31"/>
  <c r="G45" i="31" l="1"/>
  <c r="B4" i="31" l="1"/>
  <c r="H9" i="31"/>
  <c r="G9" i="31"/>
  <c r="F9" i="31"/>
  <c r="E9" i="31"/>
  <c r="D9" i="31"/>
  <c r="C9" i="31"/>
  <c r="B9" i="31"/>
  <c r="H12" i="31"/>
  <c r="G12" i="31"/>
  <c r="F12" i="31"/>
  <c r="E12" i="31"/>
  <c r="D12" i="31"/>
  <c r="C12" i="31"/>
  <c r="B12" i="31"/>
  <c r="H20" i="31"/>
  <c r="G20" i="31"/>
  <c r="F20" i="31"/>
  <c r="E20" i="31"/>
  <c r="D20" i="31"/>
  <c r="C20" i="31"/>
  <c r="B20" i="31"/>
  <c r="H28" i="31"/>
  <c r="G28" i="31"/>
  <c r="F28" i="31"/>
  <c r="E28" i="31"/>
  <c r="D28" i="31"/>
  <c r="C28" i="31"/>
  <c r="B28" i="31"/>
  <c r="H33" i="31"/>
  <c r="G33" i="31"/>
  <c r="F33" i="31"/>
  <c r="E33" i="31"/>
  <c r="D33" i="31"/>
  <c r="C33" i="31"/>
  <c r="B33" i="31"/>
  <c r="H41" i="31"/>
  <c r="G41" i="31"/>
  <c r="F41" i="31"/>
  <c r="E41" i="31"/>
  <c r="D41" i="31"/>
  <c r="C41" i="31"/>
  <c r="B41" i="31"/>
  <c r="H45" i="31"/>
  <c r="F45" i="31"/>
  <c r="E45" i="31"/>
  <c r="D45" i="31"/>
  <c r="C45" i="31"/>
  <c r="B45" i="31"/>
  <c r="H61" i="31"/>
  <c r="G61" i="31"/>
  <c r="F61" i="31"/>
  <c r="E61" i="31"/>
  <c r="D61" i="31"/>
  <c r="C61" i="31"/>
  <c r="B61" i="31"/>
  <c r="H69" i="31"/>
  <c r="G69" i="31"/>
  <c r="F69" i="31"/>
  <c r="E69" i="31"/>
  <c r="D69" i="31"/>
  <c r="C69" i="31"/>
  <c r="B69" i="31"/>
  <c r="H75" i="31"/>
  <c r="G75" i="31"/>
  <c r="F75" i="31"/>
  <c r="E75" i="31"/>
  <c r="D75" i="31"/>
  <c r="C75" i="31"/>
  <c r="B75" i="31"/>
  <c r="H82" i="31"/>
  <c r="G82" i="31"/>
  <c r="F82" i="31"/>
  <c r="E82" i="31"/>
  <c r="D82" i="31"/>
  <c r="C82" i="31"/>
  <c r="B82" i="31"/>
  <c r="H90" i="31"/>
  <c r="G90" i="31"/>
  <c r="F90" i="31"/>
  <c r="B90" i="31"/>
  <c r="E90" i="31"/>
  <c r="D90" i="31"/>
  <c r="C90" i="31"/>
  <c r="H96" i="31"/>
  <c r="G96" i="31"/>
  <c r="E96" i="31"/>
  <c r="D96" i="31"/>
  <c r="C96" i="31"/>
  <c r="B96" i="31"/>
  <c r="H115" i="31"/>
  <c r="B73" i="31" s="1"/>
  <c r="H114" i="31"/>
  <c r="B39" i="31" s="1"/>
  <c r="H113" i="31"/>
  <c r="B26" i="31" s="1"/>
  <c r="B2" i="31"/>
  <c r="B115" i="31"/>
  <c r="B114" i="31"/>
  <c r="B113" i="31"/>
  <c r="B128" i="31"/>
  <c r="B126" i="31"/>
  <c r="B125" i="31"/>
  <c r="B124" i="31"/>
  <c r="B122" i="31"/>
  <c r="B121" i="31"/>
  <c r="B119" i="31"/>
  <c r="B118" i="31"/>
  <c r="H112" i="31"/>
  <c r="B7" i="31" s="1"/>
  <c r="C94" i="31" l="1"/>
  <c r="C93" i="31"/>
  <c r="C92" i="31"/>
  <c r="C91" i="31"/>
  <c r="C88" i="31"/>
  <c r="C87" i="31"/>
  <c r="C86" i="31"/>
  <c r="C85" i="31"/>
  <c r="C84" i="31"/>
  <c r="C83" i="31"/>
  <c r="C80" i="31"/>
  <c r="C79" i="31"/>
  <c r="C78" i="31"/>
  <c r="C77" i="31"/>
  <c r="C76" i="31"/>
  <c r="B91" i="31"/>
  <c r="B83" i="31"/>
  <c r="E83" i="31" s="1"/>
  <c r="B76" i="31"/>
  <c r="B70" i="31"/>
  <c r="B62" i="31"/>
  <c r="B46" i="31"/>
  <c r="B42" i="31"/>
  <c r="B34" i="31"/>
  <c r="E34" i="31" s="1"/>
  <c r="B10" i="31"/>
  <c r="B13" i="31"/>
  <c r="B21" i="31"/>
  <c r="C70" i="31"/>
  <c r="C66" i="31"/>
  <c r="C65" i="31"/>
  <c r="C64" i="31"/>
  <c r="C63" i="31"/>
  <c r="C62" i="31"/>
  <c r="C59" i="31"/>
  <c r="C58" i="31"/>
  <c r="C57" i="31"/>
  <c r="C56" i="31"/>
  <c r="C55" i="31"/>
  <c r="C54" i="31"/>
  <c r="C53" i="31"/>
  <c r="C52" i="31"/>
  <c r="C51" i="31"/>
  <c r="C50" i="31"/>
  <c r="C49" i="31"/>
  <c r="C48" i="31"/>
  <c r="C47" i="31"/>
  <c r="C46" i="31"/>
  <c r="C42" i="31"/>
  <c r="C37" i="31"/>
  <c r="C36" i="31"/>
  <c r="C35" i="31"/>
  <c r="C34" i="31"/>
  <c r="C31" i="31"/>
  <c r="C30" i="31"/>
  <c r="C29" i="31"/>
  <c r="B29" i="31"/>
  <c r="C23" i="31"/>
  <c r="C22" i="31"/>
  <c r="C21" i="31"/>
  <c r="C10" i="31"/>
  <c r="C15" i="31"/>
  <c r="C16" i="31"/>
  <c r="C17" i="31"/>
  <c r="C14" i="31"/>
  <c r="C13" i="31"/>
  <c r="E94" i="31" l="1"/>
  <c r="G94" i="31" s="1"/>
  <c r="E92" i="31"/>
  <c r="G92" i="31" s="1"/>
  <c r="E93" i="31"/>
  <c r="G93" i="31" s="1"/>
  <c r="E91" i="31"/>
  <c r="G91" i="31" s="1"/>
  <c r="E85" i="31"/>
  <c r="G85" i="31" s="1"/>
  <c r="E86" i="31"/>
  <c r="G86" i="31" s="1"/>
  <c r="E87" i="31"/>
  <c r="G87" i="31" s="1"/>
  <c r="E88" i="31"/>
  <c r="G88" i="31" s="1"/>
  <c r="E84" i="31"/>
  <c r="G84" i="31" s="1"/>
  <c r="G83" i="31"/>
  <c r="E80" i="31"/>
  <c r="G80" i="31" s="1"/>
  <c r="E77" i="31"/>
  <c r="G77" i="31" s="1"/>
  <c r="E78" i="31"/>
  <c r="G78" i="31" s="1"/>
  <c r="E79" i="31"/>
  <c r="G79" i="31" s="1"/>
  <c r="E76" i="31"/>
  <c r="G76" i="31" s="1"/>
  <c r="E70" i="31"/>
  <c r="G70" i="31" s="1"/>
  <c r="E66" i="31"/>
  <c r="G66" i="31" s="1"/>
  <c r="E65" i="31"/>
  <c r="G65" i="31" s="1"/>
  <c r="E64" i="31"/>
  <c r="G64" i="31" s="1"/>
  <c r="E63" i="31"/>
  <c r="G63" i="31" s="1"/>
  <c r="E62" i="31"/>
  <c r="G62" i="31" s="1"/>
  <c r="E57" i="31"/>
  <c r="G57" i="31" s="1"/>
  <c r="E56" i="31"/>
  <c r="G56" i="31" s="1"/>
  <c r="E55" i="31"/>
  <c r="G55" i="31" s="1"/>
  <c r="E59" i="31"/>
  <c r="G59" i="31" s="1"/>
  <c r="E58" i="31"/>
  <c r="G58" i="31" s="1"/>
  <c r="E54" i="31"/>
  <c r="G54" i="31" s="1"/>
  <c r="E53" i="31"/>
  <c r="G53" i="31" s="1"/>
  <c r="E52" i="31"/>
  <c r="G52" i="31" s="1"/>
  <c r="E51" i="31"/>
  <c r="G51" i="31" s="1"/>
  <c r="E50" i="31"/>
  <c r="G50" i="31" s="1"/>
  <c r="E49" i="31"/>
  <c r="G49" i="31" s="1"/>
  <c r="E47" i="31"/>
  <c r="G47" i="31" s="1"/>
  <c r="E42" i="31"/>
  <c r="G42" i="31" s="1"/>
  <c r="E48" i="31"/>
  <c r="G48" i="31" s="1"/>
  <c r="E46" i="31"/>
  <c r="G46" i="31" s="1"/>
  <c r="E35" i="31"/>
  <c r="G35" i="31" s="1"/>
  <c r="E36" i="31"/>
  <c r="G36" i="31" s="1"/>
  <c r="E37" i="31"/>
  <c r="G37" i="31" s="1"/>
  <c r="G34" i="31"/>
  <c r="E30" i="31"/>
  <c r="G30" i="31" s="1"/>
  <c r="E31" i="31"/>
  <c r="G31" i="31" s="1"/>
  <c r="E29" i="31"/>
  <c r="G29" i="31" s="1"/>
  <c r="E22" i="31"/>
  <c r="E23" i="31"/>
  <c r="E21" i="31" l="1"/>
  <c r="E14" i="31"/>
  <c r="E15" i="31"/>
  <c r="E16" i="31"/>
  <c r="E17" i="31"/>
  <c r="E13" i="31"/>
  <c r="E10" i="31"/>
  <c r="G14" i="31" l="1"/>
  <c r="G10" i="31"/>
  <c r="G13" i="31"/>
  <c r="G15" i="31"/>
  <c r="G21" i="31"/>
  <c r="G16" i="31"/>
  <c r="G22" i="31"/>
  <c r="G17" i="31"/>
  <c r="G23" i="31"/>
  <c r="O64" i="20"/>
  <c r="P64" i="20" s="1"/>
  <c r="O61" i="20"/>
  <c r="P61" i="20" s="1"/>
  <c r="O57" i="20"/>
  <c r="P57" i="20" s="1"/>
  <c r="O45" i="20"/>
  <c r="P45" i="20" s="1"/>
  <c r="O43" i="20"/>
  <c r="P43" i="20"/>
  <c r="O38" i="20"/>
  <c r="P38" i="20" s="1"/>
  <c r="O32" i="20"/>
  <c r="P32" i="20" s="1"/>
  <c r="O18" i="20"/>
  <c r="P18" i="20" s="1"/>
  <c r="O16" i="20"/>
  <c r="P16" i="20" s="1"/>
  <c r="O10" i="20"/>
  <c r="P10" i="20" s="1"/>
  <c r="M7" i="20"/>
  <c r="P6" i="13"/>
  <c r="Q6" i="13" s="1"/>
  <c r="R6" i="13" s="1"/>
  <c r="P5" i="13"/>
  <c r="Q5" i="13" s="1"/>
  <c r="R5" i="13" s="1"/>
  <c r="K8" i="13"/>
  <c r="K6" i="13"/>
  <c r="K10" i="13"/>
  <c r="K11" i="13"/>
  <c r="K9" i="13"/>
  <c r="K7" i="13"/>
  <c r="K5" i="13"/>
  <c r="K4" i="13"/>
  <c r="K3" i="13"/>
  <c r="K2" i="13"/>
  <c r="P11" i="13"/>
  <c r="Q11" i="13" s="1"/>
  <c r="R11" i="13" s="1"/>
  <c r="P7" i="13"/>
  <c r="Q7" i="13" s="1"/>
  <c r="R7" i="13" s="1"/>
  <c r="P9" i="13"/>
  <c r="Q9" i="13" s="1"/>
  <c r="R9" i="13" s="1"/>
  <c r="P10" i="13"/>
  <c r="Q10" i="13" s="1"/>
  <c r="R10" i="13" s="1"/>
  <c r="P8" i="13"/>
  <c r="Q8" i="13" s="1"/>
  <c r="R8" i="13" s="1"/>
  <c r="P3" i="13"/>
  <c r="Q3" i="13" s="1"/>
  <c r="R3" i="13" s="1"/>
  <c r="P4" i="13"/>
  <c r="Q4" i="13" s="1"/>
  <c r="R4" i="13" s="1"/>
  <c r="P2" i="13"/>
  <c r="Q2" i="13" s="1"/>
  <c r="R2" i="13" s="1"/>
  <c r="P58" i="20" l="1"/>
  <c r="P19" i="20" s="1"/>
  <c r="P13" i="20" s="1"/>
  <c r="P8" i="20" s="1"/>
  <c r="P12" i="13"/>
  <c r="Q12" i="13" s="1"/>
  <c r="R1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tc={D77DCAB9-A0FF-4DCB-AA30-8E42EAEBFD83}</author>
    <author>tc={B1906721-8D61-4664-8B67-8D8FA813BAF1}</author>
  </authors>
  <commentList>
    <comment ref="D124" authorId="0" shapeId="0" xr:uid="{D77DCAB9-A0FF-4DCB-AA30-8E42EAEBFD8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 think we should ask this for everyone - because it is likely that there are areas of natural ecosystems / natural vegetation cover that are not connected; to me this is one of the priorities where a lot could be gained, also looking at the question of Anneke "What are the priorities for groups". So I would delete the "other variable" here
</t>
      </text>
    </comment>
    <comment ref="F126" authorId="1" shapeId="0" xr:uid="{B1906721-8D61-4664-8B67-8D8FA813BAF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To me this is part of the overall plan to comply with 4.2.3; i.e. those natural ecosystems/vegetation that doesn't contain local species should move towards those and can then be counted as "natural vegetation".
But I am wondering now, whether we shouldn't make this question then more broad, and leading to all management actions to reach 4.2.3; for example, we could ask "Do you expect to have percentages of natural vegetation that are close to 10/15%"; and then we coudl give examples like "identify areas that you could restore" etc. But it would be a bit double with the 4.2.4 - But I am now wondering whether this wouldn't be the cleaner option. Rens, happy to talk about this if you want!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tc={20AD0091-992C-4E2A-9B8F-2790C5B54A87}</author>
  </authors>
  <commentList>
    <comment ref="I108" authorId="0" shapeId="0" xr:uid="{20AD0091-992C-4E2A-9B8F-2790C5B54A8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All for now. But once the CC risk/impact screening has been automated and included only countries that fall into med or high risk categories need to fulfil these criteria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tc={D86FAB50-634A-4CDC-8C53-5B6E1B17CEE8}</author>
    <author>tc={5EE8AF6A-808A-4DED-AD6A-D677A866E58F}</author>
    <author>tc={6E9FE9EA-A14B-4934-808B-1A9E3C98243A}</author>
    <author>tc={DAB26FE6-4FDB-4EB8-B49D-D6C21318F750}</author>
    <author>tc={FD94C455-077A-4296-B815-6804B40ABE96}</author>
  </authors>
  <commentList>
    <comment ref="F66" authorId="0" shapeId="0" xr:uid="{D86FAB50-634A-4CDC-8C53-5B6E1B17CEE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Questions that need to be verified at the level of the group members should be included in the internal inspection tool, not in this risk assessment
</t>
      </text>
    </comment>
    <comment ref="I69" authorId="1" shapeId="0" xr:uid="{5EE8AF6A-808A-4DED-AD6A-D677A866E58F}">
      <text>
        <t>[Comentario encadenado]
Su versión de Excel le permite leer este comentario encadenado; sin embargo, las ediciones que se apliquen se quitarán si el archivo se abre en una versión más reciente de Excel. Más información: https://go.microsoft.com/fwlink/?linkid=870924
Comentario:
    Group management does not have the list of under 18 aged group member workers or uner 18 family of group member workers. This could be potentially done in year 1 with under 18 children of group members.
Respuesta:
    meike totally agree - have changed</t>
      </text>
    </comment>
    <comment ref="F70" authorId="2" shapeId="0" xr:uid="{6E9FE9EA-A14B-4934-808B-1A9E3C98243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question for internal inspection
</t>
      </text>
    </comment>
    <comment ref="F92" authorId="3" shapeId="0" xr:uid="{DAB26FE6-4FDB-4EB8-B49D-D6C21318F75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do we need to specify what is 'significant'?
</t>
      </text>
    </comment>
    <comment ref="H128" authorId="4" shapeId="0" xr:uid="{FD94C455-077A-4296-B815-6804B40ABE96}">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All for now. But once the CC risk/impact screening has been automated and included only countries that fall into med or high risk categories need to fulfil these criteria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tc={731662C4-3BAE-4579-9757-A78E50AC4883}</author>
  </authors>
  <commentList>
    <comment ref="G5" authorId="0" shapeId="0" xr:uid="{731662C4-3BAE-4579-9757-A78E50AC4883}">
      <text>
        <t>[Comentario encadenado]
Su versión de Excel le permite leer este comentario encadenado; sin embargo, las ediciones que se apliquen se quitarán si el archivo se abre en una versión más reciente de Excel. Más información: https://go.microsoft.com/fwlink/?linkid=870924
Comentario:
    FYI, it's the same as "question" in Chinese</t>
      </text>
    </comment>
  </commentList>
</comments>
</file>

<file path=xl/sharedStrings.xml><?xml version="1.0" encoding="utf-8"?>
<sst xmlns="http://schemas.openxmlformats.org/spreadsheetml/2006/main" count="4090" uniqueCount="1311">
  <si>
    <t>Score</t>
  </si>
  <si>
    <t>Level</t>
  </si>
  <si>
    <t>¬</t>
  </si>
  <si>
    <t>¬¬</t>
  </si>
  <si>
    <t>¬¬¬</t>
  </si>
  <si>
    <t>Question</t>
  </si>
  <si>
    <t>Requirements in standard</t>
  </si>
  <si>
    <t>Which CH type does this apply to?</t>
  </si>
  <si>
    <t>Other variables</t>
  </si>
  <si>
    <t>Issue</t>
  </si>
  <si>
    <t>Mitigation self-assessment – risk questions</t>
  </si>
  <si>
    <t>Answer parameter</t>
  </si>
  <si>
    <t xml:space="preserve">Country/sector  risk context applicability </t>
  </si>
  <si>
    <t xml:space="preserve">Mitigation actions to be included in the Management Plan </t>
  </si>
  <si>
    <t>Comments</t>
  </si>
  <si>
    <t>Management</t>
  </si>
  <si>
    <t>Group Certification</t>
  </si>
  <si>
    <t>Deforestation/ Native vegetation</t>
  </si>
  <si>
    <t>Do you expect production sites of group members to be shifting or expanding?</t>
  </si>
  <si>
    <t>no</t>
  </si>
  <si>
    <t xml:space="preserve">All </t>
  </si>
  <si>
    <t>No additional action needed</t>
  </si>
  <si>
    <t xml:space="preserve">Yes </t>
  </si>
  <si>
    <t>All</t>
  </si>
  <si>
    <t>Ensure that producers and workers know that natural vegetation and natural ecosystems have to be maintained, through awareness raising and regular monitoring. Clearly mark the boundaries of on-farm natural ecosystems and their buffer zones and ensure that production and processing activities, including agrochemical use, do not encroach into these areas.</t>
  </si>
  <si>
    <t>AP: not sure if this question is needed - mitigation measures are basically implementing th standard on the new farm units. They will anyway have to implement the whole standard, not only the criteria related to native vegetation
RR: I think it is good to keep, to assess the risks of expanding to new areas</t>
  </si>
  <si>
    <t>Large</t>
  </si>
  <si>
    <t xml:space="preserve">Are production sites shifting or expanding? </t>
  </si>
  <si>
    <t>Ensure that workers know that natural vegetation and natural ecosystems have to be maintained, through awareness raising and regular monitoring. Clearly mark the boundaries of on-farm natural ecosystems and their buffer zones and ensure that production and processing activities, including agrochemical use, do not encroach into these areas.</t>
  </si>
  <si>
    <t>AP: not sure if this question is needed - mitigation measures are basically implementing th standard on the new farm units. They will anyway have to implement the whole standard, not only the criteria related to native vegetation</t>
  </si>
  <si>
    <t>1.8 Traceability</t>
  </si>
  <si>
    <t>Intermediaries</t>
  </si>
  <si>
    <t>Do you/will you make use of intermediaries and/or subcontractors* in your supply chain?</t>
  </si>
  <si>
    <t>yes</t>
  </si>
  <si>
    <t>Set up a clear traceability flow, that includes the documented and physical traceability rules for all actors in your supply chain (farmers, subcontractors, intermediary, processing units, transport, collection centers, management etc.).
Train all actors on your traceability procedure. This includes the intermediaries and/or subcontractors.
Monitor traceability and record keeping at all actors.  
Monitoring intermediaries especially during the harvest period. For monitoring, verify calibration of scales and record keeping at intermediaries and cross-check with information of sales from a sample of producers.</t>
  </si>
  <si>
    <t xml:space="preserve">
Set up a clear traceability flow, that includes the documented and physical traceability rules for all actors in your supply chain (farmers, processing units, transport, collection centers, management etc.).
Train all actors on your traceability procedure.
Monitor traceability and record keeping at all actors.  
</t>
  </si>
  <si>
    <t>Subcontractors</t>
  </si>
  <si>
    <t>Do you/will you make use of subcontractors* in your supply chain?</t>
  </si>
  <si>
    <t xml:space="preserve">Set up a clear traceability flow, that includes the documented and physical traceability rules for all actors in your supply chain (processing units, transport, subcontractors, warehouse etc.).
Train all actors on your traceability procedure.
Monitor traceability and record keeping at all actors. For subcontractors, verifying if all subcontractors comply with the traceability procedure and all requirements in the standard that apply to them is part of the self-assessment.
</t>
  </si>
  <si>
    <t>No</t>
  </si>
  <si>
    <t xml:space="preserve">Set up a clear traceability flow, that includes the documented and physical traceability rules for all actors in your supply chain (processing units, transport, subcontractors, warehouse etc.).
Train all actors on your traceability procedure.
Monitor traceability and record keeping at all actors. </t>
  </si>
  <si>
    <t>Record keeping</t>
  </si>
  <si>
    <t>Do you expect farmers to have difficulties keeping (traceability) records?</t>
  </si>
  <si>
    <t>Include administrion/keeping of receipts in training plan.
The group supports the farmer to keep the receipts at the same place (ex: plastic folder)
Put up signs to encourage farmers to keep receipts
Monitor keeping of receipts</t>
  </si>
  <si>
    <t>AP: Do we mean records or receipts that they receive from the buying station/group? In the standard, farmers are not requested to keep records so not sure if 'record books' is needed.
If receipt, then 
- the group needs to find a system for the farmer to keep them at the same place (ex: plastic folder)
- remove the term 'record' to align with the standard and avoid confusion
Changed</t>
  </si>
  <si>
    <t>Product separation</t>
  </si>
  <si>
    <t>Do you/will you only handle RA certified product and only buy from RA certified producers?</t>
  </si>
  <si>
    <t>No further actions needed (apart from actions on compliance with the standard)</t>
  </si>
  <si>
    <t>Implement a system for identifying the products originating from certified producers by means of physical or visual identification and in the tracebaility documents (receipts, registry, etc.).
Example of visual identification can be tags on the bags during the product transportation and storage</t>
  </si>
  <si>
    <t>Do group members have access to different market outlets / different buyers for their certifiers product?</t>
  </si>
  <si>
    <t xml:space="preserve">Information on harvested volumes based on deliveries might not be reliable, therefore, put a system in place to get information on harvested volumes (this can be done by asking  producers directly through out the year or during internal inspections).
 Collect the information on harvested volume throughout the year (monthly basis) instead of once a year during internal inspections
</t>
  </si>
  <si>
    <t>AP: I would focus the mitigation action on getting the information on harvested volume through out the year (monthly basis) instead of once a year during internal inspections
Changed</t>
  </si>
  <si>
    <t>Anneke: how can you reduce this risk?</t>
  </si>
  <si>
    <t>Do group members often rely on farm operators to manage their farm?</t>
  </si>
  <si>
    <t>all</t>
  </si>
  <si>
    <t>Guarantee that the farm manager is the same year after year through the internal inspections and that they are aware of the traceability requirements. 
Check if farm operator also manages non-certified farms and if so, encourage to include them in the certified group as well. 
Always invite the farm operator to trainings (on traceability and other topics)</t>
  </si>
  <si>
    <t>AP: mitigation action could be to always invite the farm operator to trainings (on traceability and other topics), unless already in the standard
Changed</t>
  </si>
  <si>
    <t>Anneke: not the right place to put it in the risk assessment?</t>
  </si>
  <si>
    <t>Productivity &amp; profitability</t>
  </si>
  <si>
    <t>Optimum yield</t>
  </si>
  <si>
    <t>Is the average yield of the certified crop of the group members at or above the average yield for the crop in your country?</t>
  </si>
  <si>
    <t>Yes</t>
  </si>
  <si>
    <t>AP: is a definition of 'optimum yield' needed?
RR: Changed the formulation of the question</t>
  </si>
  <si>
    <t>Optmimum yield</t>
  </si>
  <si>
    <t>No/Don't know</t>
  </si>
  <si>
    <t>Train staff to recognise &amp; prioritise production constraints in field 
Identify the main productivity constraints in the field
Establish trials and business model farms to showcase impact of rejuvenation, fertilisation and good pest and disease control</t>
  </si>
  <si>
    <t>AP: production or productivity constraints?
RR: productivity, so also costs of production</t>
  </si>
  <si>
    <t>Access to inputs and knowledge</t>
  </si>
  <si>
    <t>Do all group members have access to agricultural inputs and adequate knowledge to optimize productivity?</t>
  </si>
  <si>
    <t>Identify the main needs among group members regarding inputs and knowledge.
Support group members with training on finance, business management and understanding production costs and net income (self-selected requirement 1.4.5)
If needed, facilitate accesss to financial services (e.g. loans for farm investments) (self-selected requirement 1.4.5)</t>
  </si>
  <si>
    <t>Living income</t>
  </si>
  <si>
    <t>Do you estimate that all group members earn a decent income with the production of the certified crop?</t>
  </si>
  <si>
    <t>Assess the total net income for a representative sample of group member households, using the Living Income benchmark (self-selected requirement 1.9.6)
Support group members with training on finance, business management and understanding production costs and net income (self-selected requirement 1.4.5)
If needed, facilitate accesss to financial services (e.g. loans for farm investments) (self-selected requirement 1.4.5)
Support group members to make informed decisions on income diversification strategies, e.g. other income generating activities, product upgrading (self-selected requirement 1.4.6)</t>
  </si>
  <si>
    <t>Farming practices</t>
  </si>
  <si>
    <t>2.6 Agrochemical management</t>
  </si>
  <si>
    <t>Pesticides use</t>
  </si>
  <si>
    <t>Use of prohibited agrochemicals</t>
  </si>
  <si>
    <t xml:space="preserve">Review the Agrochemicals Rainforest Alliance Prohibited List : 
Is it common practice in the region to use one or more of the agrochemicals from the Rainforest Alliance Prohibited List, including on the non-certified crops on the farm? </t>
  </si>
  <si>
    <t xml:space="preserve">In case use of banned pesticide use is found during the external audit, the CB may issue a non-certification. To avoid this, include in your management plan:
Group member training on the prohibition of the use of banned agrochemicals, and which ones those are. 
Group members training on the risk of using highly hazardous agrochemicals.
Verify use of banned agrochemicals in internal inspections. 
Monitoring of use of agrochemicals during application period.
Set up system to collect stocks of banned agrochemicals from the group members.
Note: farmers that have used banned agrochemicals for the harvest to be certified cannot be included in the certification and have to wait for the next harvest cycle to apply again. </t>
  </si>
  <si>
    <t>AP: I would separate the 2 questions, answering a Yes/No is confusing here.  
Changed</t>
  </si>
  <si>
    <t xml:space="preserve">Review the Agrochemicals Rainforest Alliance Prohibited List : 
do you use one or more of the agrochemicals from the Rainforest Alliance Prohibited List, including on the non-certified crops on the farm? </t>
  </si>
  <si>
    <t>In case use of prohibited pesticide use is found during the external audit, the CB may issue a non-certification. Farms that have used pesticides agrochemicals for the harvest to be certified cannot be included in the certification and have to wait for the next harvest cycle to apply again. If you haven't, then ensure ban of use of prohibited agrochemicals by implementing:
Get rid of all prohibited agrochemicals prohibited agrochemicals, and which ones those are. 
Staff training on the risk of using highly hazardous agrochemicals.
Verify use of prohibited agrochemicals in internal inspections. 
Monitoring of use of agrochemicals during application period.</t>
  </si>
  <si>
    <t>If you are certified by other standards, are there any RA banned agrochemicals that are not banned under these other standards?</t>
  </si>
  <si>
    <t xml:space="preserve">In case use of prohibited pesticide is found during the external audit, the CB may issue a non-certification. To avoid this, include in your management plan:
Group member training on the ban of the use of prohibited agrochemicals, and which ones those are. 
Group members training on the risk of using highly hazardous agrochemicals.
Verify use of prohibited agrochemicals in internal inspections. 
Monitoring of use of agrochemicals during application period.
Set up system to collect stocks of prohibited agrochemicals from the group members.
Note: farmers that have used prohibited agrochemicals for the harvest to be certified cannot be included in the certification and have to wait for the next harvest cycle to apply again. </t>
  </si>
  <si>
    <t>If you are certified by other standards, are there any Rainforest Alliance prohibited agrochemicals that are not banned under these other standards?</t>
  </si>
  <si>
    <t>In case use of prohibited pesticide use is found during the external audit, the CB may issue a non-certification. Farms that have used prohibited agrochemicals for the harvest to be certified cannot be included in the certification and have to wait for the next harvest cycle to apply again. If you haven't, then ensure ban of use of prohibited agrochemicals by implementing:
Get rid of all prohibited agrochemicals.
Staff training on the ban of the use of prohibited agrochemicals, and which ones those are. 
Staff training on the risk of using highly hazardous agrochemicals.
Verify use of prohibited agrochemicals in internal inspections. 
Monitoring of use of agrochemicals during application period.</t>
  </si>
  <si>
    <t>Amount of pesticide applications</t>
  </si>
  <si>
    <t>Is it common practice that producers firstly try biological, physical, and other non-chemical control methods for pest control before using agrochemicals?</t>
  </si>
  <si>
    <t xml:space="preserve">Pay special attention to compliance with chapter 2.5 of the Agricultural Standard. In case needed, contact a local university or extension service for development of the Integrated Pest Management procedure. Identify sources for the purchase of lower toxicity agrochemicals as well as non-chemical pest control products.
Make sure all members have the necessary knowledge and skills to apply Integrated Pest Management.
Train members on record keeping.
Monitor use of agrochemicals and application of IPM procedure by group members (including record keeping), during application time. 
</t>
  </si>
  <si>
    <t>Use of PPE</t>
  </si>
  <si>
    <t xml:space="preserve">
Is it common practice that group members or their workers use Personal Protective Equipment (PPE) for application of agrochemicals? </t>
  </si>
  <si>
    <t>AP: don't use the abbreviation PPE but the entire words
I would rephrase 'Is it common practice that workers of group members use PPE for application of agrochemicals? ' to 'Is it common practice that group members or their workers use PPE for application of agrochemicals? 
Changed</t>
  </si>
  <si>
    <t>Ensure availability of sufficient PPE for all those applying agrochemicals.
Develop and implement management policies on the correct use of PPE.
Make sure all those applying agrochemicals are trained on correct application of the agrochemicals and PPE.
Group members trained on the risk of using highly hazardous agrochemicals.
Explore the option of developing spray teams to replace agrochemical application by individual group members.
Monitor the use of PPEs during application time.</t>
  </si>
  <si>
    <t xml:space="preserve">AP: Remove the part 'for group', this question will only populate for group certification
Why 'training on banned agrochemicals' as a mitigation measure for this point? 
Changed </t>
  </si>
  <si>
    <t>Are all workers spraying agrochemicals using the correct  Personal Protective Equipment (PPE) at all times when they apply agrochemicals?</t>
  </si>
  <si>
    <t xml:space="preserve">No </t>
  </si>
  <si>
    <t>Make an assessment among the workers on the reasons for not using PPE. 
Use the outcomes of this assessment to define the measures.
Develop and implement management policies on the correct use of PPE.
Make sure all those applying agrochemicals are trained on correct application of the agrochemicals and PPE.
Ensure availability of sufficient PPE for all those applying agrochemicals.
Monitor the use of PPEs during application time.</t>
  </si>
  <si>
    <t>2.4 Soil conservation</t>
  </si>
  <si>
    <t>Erosion</t>
  </si>
  <si>
    <t>Are there any areas that have a slope steeper than 1m rise over 3m run over an area &gt;0.1ha?</t>
  </si>
  <si>
    <t>Implement measures to protect against erosion, including planting of native groundcover, contour planting, living barriers and drainage/dewatering systems.</t>
  </si>
  <si>
    <t xml:space="preserve">Make sure no gully forming is happening and that organic top layer is not washed </t>
  </si>
  <si>
    <t>Waterlogging</t>
  </si>
  <si>
    <t>Are there any areas within the farm / group member farms with long periods of standing water after rain?</t>
  </si>
  <si>
    <t>Implement measures to improve drainage through physical measures, digging drainage trenches, or improving soil structure to increase the soil’s potential to take up water and store it</t>
  </si>
  <si>
    <t>Is high ground water level a problem in certain areas?</t>
  </si>
  <si>
    <t>Assess whether the area is suitable for crop cultivation and consider what crops are suitable for these areas. 
In some cases: improve drainage and/or conserve protective vegetation</t>
  </si>
  <si>
    <t>Drought</t>
  </si>
  <si>
    <t>Is drought (becoming) a limiting factor for crop production?</t>
  </si>
  <si>
    <t xml:space="preserve">Keep soil covered to reduce evapotransperation.                                                
Assure deep-rooting crops are used.                                                                         
Consider mixed cropping, preferable with shrub / tree crops 
Provide shade
When irrigating: assure water losses are minimised and check if lime/salt crusts are found in upper layer. If so, consult a soil institute.                                                                                                      </t>
  </si>
  <si>
    <t>ALl</t>
  </si>
  <si>
    <t xml:space="preserve">Make sure soil structure is conserved to avoid compaction </t>
  </si>
  <si>
    <t>Working Conditions</t>
  </si>
  <si>
    <t>1.5 Grievance mechanism</t>
  </si>
  <si>
    <t>Grievance Mechanism</t>
  </si>
  <si>
    <t>Is information about the grievance mechanism and the assess and address committee visible and accessible to all workers?</t>
  </si>
  <si>
    <t>Check &amp; update public display regularly to make sure information is still correct, visible and accessible to all; including languages of local and temporary staff</t>
  </si>
  <si>
    <t xml:space="preserve">Grievance Mechanism </t>
  </si>
  <si>
    <t>Ensure that producers and workers have access to practical information in their language about how and where they can access the grievance mechanism and the assess and address committee when they have a grievance that they want to be resolved.</t>
  </si>
  <si>
    <t>3.1 A&amp;A</t>
  </si>
  <si>
    <t xml:space="preserve">Equal opportunities &amp; prevention of discrimination </t>
  </si>
  <si>
    <t xml:space="preserve">Are any of the following populations present on or near the farm or group:
- Migrant workers (foreign or from within the country)
- Specific ethnic minorities (any ethnicities which are not the largest ethnicity within the workforce)
-Indigenous people (where applicable)
-People that do not speak the dominant language in the country &amp; region </t>
  </si>
  <si>
    <t>Assess whether members of these populations are working on the farm or contracted by group members.
Make sure that group and farm management is aware of the kind of populations that are present and registers their specifics: kind of population, number (estimation), language and other where relevant</t>
  </si>
  <si>
    <t>Do hiring procedures follow rules and regulations to prevent discriminatory practices?</t>
  </si>
  <si>
    <t>Make sure all job vacancies are announced widely, in appropriate languages</t>
  </si>
  <si>
    <t>Workplace Violence and Harassment prevention</t>
  </si>
  <si>
    <t xml:space="preserve">Has the management taken any targeted action to prevent violence and harassment (including sexual harassment)? </t>
  </si>
  <si>
    <t xml:space="preserve">Workplace Violence and Harassment </t>
  </si>
  <si>
    <t xml:space="preserve"> Implement at least one of the following measures:
- Training of trainers, technical staff and other persons in direct contact with members and  workers on respectful behavior and concepts of workplace violence and harassment
- training of workers on the topic on respectful behavior and concepts of workplace violence and harassment
Please note: in most cases workplace violence and harassment will relate to experiences faced by women. However risks are also faced by men. Ensure your answers cover risks in relation to all workers regardless of gender.</t>
  </si>
  <si>
    <t>Age verification</t>
  </si>
  <si>
    <t>Is there a risk that farm group members are not validating hired workers' ages at the time they are appointed?</t>
  </si>
  <si>
    <t>Check with internal inspections the small farms' workers registration on year of birth</t>
  </si>
  <si>
    <t>1) Communicate to all farmers that have hired workers, how to verify the age of all new hires at the workplace, including those supplied by labour providers. 
2) Verification of age should be based on identity documents, school and medical records or other verifiable forms of identification proof. 
3) Check with internal inspection the data in the workers list</t>
  </si>
  <si>
    <t>Does the site require proof of age and retain documentation when hiring workers?</t>
  </si>
  <si>
    <t>Medium &amp; High
According to RA risk maps on Child Labor</t>
  </si>
  <si>
    <t xml:space="preserve">Conduct a review once per year to verify that there are identity documents on file for all workers under the age of 18; </t>
  </si>
  <si>
    <t>AP:'Country/sector risk context applicability' =&gt;  specify that we are using the child labor risk maps (not visible for the producer but needed for technology)</t>
  </si>
  <si>
    <t>Low</t>
  </si>
  <si>
    <t>1) Verify the ages of all young workers on site while respecting children’s protection and privacy rights 
2) Develop and implement a system to verify the identity and age of all new hires at the workplace, including those supplied by labour providers. 
3) Ensure the system bases its decisions on verifiable forms of identification proof, including identity documents, school and medical records. Include in the age verification system school enrolment &amp; status. 
4) Ensure information about age from which children can work and circumstances under which are clearly communicated to staff and workers.</t>
  </si>
  <si>
    <t xml:space="preserve">                     </t>
  </si>
  <si>
    <t>Hazardous work</t>
  </si>
  <si>
    <t>Has the group management listed any tasks, processes or other working conditions that could be hazardous to young workers?</t>
  </si>
  <si>
    <t xml:space="preserve">Low </t>
  </si>
  <si>
    <t>Communicate this list to all group members that hire young workers</t>
  </si>
  <si>
    <t>List the tasks and processes that involve hazardous working conditions ; communicate this to all group members</t>
  </si>
  <si>
    <t>1) List the hazardous tasks / processes. 
2) Communicate this list to all group members and; 
3) through training and child labor monitoring, ensure members are aware that workers younger than 18 cannot perform these hazardous tasks. 
4) check with internal inspections</t>
  </si>
  <si>
    <t xml:space="preserve">1) Develop a list of tasks and work processes – aligned with any relevant national policy - from which under 18s would be banned from performing. Ensure the list covers jobs that involve hazardous substances, dangerous equipment or heavy lifting. The list of tasks should also make clear that underage workers are prohibited from performing work at night or during school hours. 
2) Review the list every season to ensure list is up to date with national policy.
3) Communicate to all group members what tasks are and are not hazardous                                                                               
4) Clarify to group members that work by under 18s must be performed in accordance with the list                                   
5) clarify internal steps and potential internal sanctions where it is discovered that a member is permitting under-18s to perform hazardous work.
</t>
  </si>
  <si>
    <t>Farm has formally registered workers aged under the age of 18</t>
  </si>
  <si>
    <t xml:space="preserve">Has the farm management listed any tasks, processes or other working conditions taking place on the farm that could be hazardous to young workers? </t>
  </si>
  <si>
    <t xml:space="preserve">List the hazardous tasks / processes and ensure all supervisors are aware that workers younger than 18 cannot perform these. </t>
  </si>
  <si>
    <t>AP: 'Farm has formally registered workers aged under the age of 18' is part of the profile completion 1 (or do we expect the producer to answer that in the risk assessment tool)?
RR: Is that indeed included in profile completion 1? I would not agree to put it in profile completion, since this can change at any time...</t>
  </si>
  <si>
    <t xml:space="preserve">1) Develop a list of tasks and work processes – aligned with any relevant national policy or law - that under 18s cannot perform. Ensure the list covers jobs that involve hazardous substances, dangerous equipment or heavy lifting. The list of tasks should also make clear that underage workers are prohibited from performing work at night or during school hours. 
2) Review the list every season to ensure list is up to date with national policy. 
3) Ensure supervisors are aware of this list and pro-actively prevent young workers from being involved in hazardous tasks </t>
  </si>
  <si>
    <t>1) Develop a list of tasks and work processes – aligned with relevant national policy or law - that under 18s are banned from performing. Ensure the list covers jobs that involve hazardous substances, dangerous equipment, working at height, and/ or heavy lifting. The list of tasks should also make clear that young workers are prohibited from performing work at night.
2) Review the list every season to ensure list is up to date with national law and policy  
3) Conduct a health and safety review/risk assessment of all major farm activities to identify the major hazards, plus proposed steps to remove or reduce exposure for young workers [e.g. remove dangers of machinery, sharp tools, harmful substances, work at height, carrying heavy loads, working at height and working at night). 
4) Ensure all supervisors are aware of the hazardous tasks list and which tasks young workers are allowed to perform. 
5) conduct awareness with your workers, especially those working in teams with young workers, about what tasks young workers are allowed to perform and from which age</t>
  </si>
  <si>
    <t>Education</t>
  </si>
  <si>
    <t>Is there a risk that school-going aged children of group staff, or group members, or children of workers, do not attend school within a safe walking / traveling distance? (Use the map of the group area to assess this)</t>
  </si>
  <si>
    <t xml:space="preserve"> 1) create awareness about importance of education with group members &amp; discuss ways with members how group can support children's education 
2)  Identify in internal inspections if there are group members whose children have a higher risk of not attending school due to larger distance or other accessibility issues</t>
  </si>
  <si>
    <t>AP: why not group members' children? 
Changed</t>
  </si>
  <si>
    <t xml:space="preserve">Education </t>
  </si>
  <si>
    <t>1) create awareness about importance of education with group members &amp; discuss ways with members how group can support children's education 
2)  Identify in internal inspections if there are group members whose children have a higher risk of not attending school due to larger distance or other accessibility issues</t>
  </si>
  <si>
    <t>Families living on-site</t>
  </si>
  <si>
    <t xml:space="preserve">Are children living on-site and of school-going age going to school within safe walking distance or at reasonable traveling distance using safe transport? </t>
  </si>
  <si>
    <t>Collaborate with the local department of education and local NGOs to support access to education for children living on site; consider arranging safe transport or advocating for sattelite classrooms on site for younger children, where possible administered by the local education department; provide support to workers whose children are not in school so that they can access education;</t>
  </si>
  <si>
    <t>AP: is 'Families living on-site?' part of profile completion 1 (or do we expect the producer to answer that in the risk assessment tool)?
RR: Yes, so only if they indicated this with YES in the profile completion 1, this question appears in the risk assessment</t>
  </si>
  <si>
    <t>Collaborate with the local department of education and local NGOs to support access to education for children living on site; consider arranging safe transport or advocating for sattelite classrooms on site for younger children, where possible administered by the local education department</t>
  </si>
  <si>
    <t xml:space="preserve">Coordinate with the local school and request to be informed should any of the children living on site drop out or attend very irregularly [ensure this process is aligned with national law on data protection] </t>
  </si>
  <si>
    <t xml:space="preserve">Family workers </t>
  </si>
  <si>
    <t xml:space="preserve">Is there a risk that under-18s perform work on the farm?
</t>
  </si>
  <si>
    <t>Set up child labour monitoring process 
1)Appoint member of staff to supervise the work of all under 18s registered as working on the farm and to monitor the under 18s health and school attendance
2) the responsible staff member checks locations where under-18 olds work, to ensure young workers are not undertaking hazardous tasks and not engaged during school hours or at night/ without sufficient periods for rest in between school days. Frequency should depend on level of risk (e.g. the higher the risk, the more frequent the monitoring) Record findings of these visits. 
3) Follow the RA Remediation tool when removing children from child labor, ensuring care is taken to minimise damage to families when they miss out on income. Supervisors and workers are informed about policy of hiring young workers, including the age from which children can be hired individually, in accordance with the Rainforest Alliance Standard as well as the national law.</t>
  </si>
  <si>
    <t>Supervisors and workers are informed about policy of hiring young workers, including the age from which children can be hired individually, in accordance with the Rainforest Alliance Standard as well as the national law.</t>
  </si>
  <si>
    <t>Appoint child labor monitors [sufficient to provide an effective degree of coverage and visibility across farm] to maintain oversight over children’s working, health and school attendance patterns and to maintain awareness of the group child labor policy across inspectors, farmers, young worker supervisors and hired workers themselves.</t>
  </si>
  <si>
    <t>Inform supervisors and workers about policy of hiring young workers, including the age from which children can be hired individually, in accordance with the Rainforest Alliance Standard as well as the national law.</t>
  </si>
  <si>
    <t>Is there a risk that under-18s perform work on any of the farms within the group?</t>
  </si>
  <si>
    <t>1) Inform members about the policy regarding family child work, including the age from which children can support their parents, and from which age children can be hired individually to conduct light work, in accordance with the Rainforest Alliance Standard as well as the national law. 
2) Explain the assess and address model to members to promote transparency about child labor risks and support solutions to mitigate the risk</t>
  </si>
  <si>
    <t>Appoint child labor monitors [sufficient to provide an effective degree of coverage and visibility across farms in the producer group] to maintain oversight over children’s working, health and school attendance patterns and to maintain awareness of the group child labor policy across inspectors, farmers, young worker supervisors and hired workers themselves.</t>
  </si>
  <si>
    <t>Labour providers</t>
  </si>
  <si>
    <t>Is it likely that group members use labour providers to recruit workers?</t>
  </si>
  <si>
    <t xml:space="preserve">1. Check the labor providers that are active in the region, and their compliance with legal requirements. 
2. Raise awareness among group members on how to work with labor providers, which labor providers should be avoided, and that there needs to be a contract in place (if more than 5 year round workers) or that the name contract and registration number need to be recorded (group members with less than 5 workers) 
3. Check with internal inspections with which labor providers groups members are working (if any) and under what conditions. </t>
  </si>
  <si>
    <t>Medium &amp; High
According to RA risk maps on Forced Labor</t>
  </si>
  <si>
    <t xml:space="preserve">1. Check the labor providers that are active in the region, and their compliance with legal requirements. 
2. Raise awareness among group members on how to work with labor providers, which labor providers should be avoided, and that there needs to be a contract in place (if more than 5 year round workers) or that the name contract and registration number need to be recorded (group members with less than 5 workers)
 3. Check with internal inspections with which labor providers group members are working (if any) and under what conditions.
 4. Verify whether the workers recruited through labor providers are treated equally with other workers and provided the same information about their protections under the RA standard. </t>
  </si>
  <si>
    <t>Does the farm/group management  use labour providers to recruit any workers?</t>
  </si>
  <si>
    <t xml:space="preserve">yes </t>
  </si>
  <si>
    <t>1. Make sure that the labor providers used are licensed or certified by the appropriate government authority, if one exists.</t>
  </si>
  <si>
    <t>1. Ensure that farms have written contracts with each labor provider, requiring that labor providers abide by RA worker protection standards. 
2. When possible, farms should directly contract workers who are recruited by labor providers. 
3. For workers whose direct employer is a labor provider, check the Assess &amp; Address monitoring system periodically with some of these workers to ensure that their pay, working conditions, etc. are as promised by the labor provider. 
4. Make sure that the workers recruited through labor providers are treated equally with other workers and provided the same information about their protections under the RA standard. 
5. The Assess &amp; Address monitoring system should periodically check with workers who are recruited through labor providers, to see if they owe any debts related to recruitment fees. If so, the farm should negotiate with the labor provider full repayment of these fees to the worker. 
6. Management should assign responsibility to one or more members of staff to oversee labor providers' compliance and the above measures. Farms should stop working with labor recruiters that do not meet these expectations.</t>
  </si>
  <si>
    <t>Wage payment practices</t>
  </si>
  <si>
    <t>Is it likely that group members pay their workers by volume/piece rate?</t>
  </si>
  <si>
    <t>Training/awareness raising of group members on how to assure that workers receive a fair payment</t>
  </si>
  <si>
    <t>Are workers paid by volume/piece rate?</t>
  </si>
  <si>
    <t xml:space="preserve">1. Farm-group management must ensure that workers have written or verbal contracts in place according to requirement 3.3.
2. When calculated by volume, workers' pay must equal at least the minimum wage based on a 48-hour working week or national legal working hours limit. 
3. Deductions from wages for costs such as employer-provided housing or food must only be taken with workers' consent. 
4. Ensure that personnel responsible for wage payment are correctly trained in calculations and requirements. </t>
  </si>
  <si>
    <t xml:space="preserve">Freedom of movement </t>
  </si>
  <si>
    <t>Are there security guards on the farm?</t>
  </si>
  <si>
    <t>1. Communicate to workers of their rights under the law to freely leave the job. This can be done through their contracts, information posted in the workplace, a workers' organization, one of the farm's committees, or other means.
2. For workers living on the farm, farms should communicate their rights to freedom of movement on and off the farm outside working hours.
3. Train security guards on rights of workers, eg that workers living on the farm have the right of movement on and off the farm outside working hours.</t>
  </si>
  <si>
    <t>AP: (I am not a specialist but) reading the mitigation measures, it seems that if the answer is Yes, they are in an illegal situation (restricting freedom of movement)??
Changed question and included other measure</t>
  </si>
  <si>
    <t>Prison/military labor</t>
  </si>
  <si>
    <t>Are any workers recruited/provided to the farm/group by military or prison officials?</t>
  </si>
  <si>
    <t>1. Military officials mobilizing military personnel to perform agricultural labor is a form of forced labor.  Make sure that farms do not utilize this type of labor.
2. Enusre that any prisoners working on the farm have freely provided their consent to work. 
3. Ensure that prison labors are treated the same as all other workers with respect to contracts, pay, working conditions, and all other worker protections in the RA standard.</t>
  </si>
  <si>
    <t>Deposit or document retention</t>
  </si>
  <si>
    <t>Do workers give any money (such as deposits) or documents (such as passports) to farm management or labor providers?</t>
  </si>
  <si>
    <t>1. Enusre that workers are not required to pay any type of deposit or provide any personal document to management, other than to confirm identity at the time of hiring.
2. In instances where workers prefer to provide documents or other belongings to management for safe keeping, ensure that workers have permanent, unrestricted access to these locations.</t>
  </si>
  <si>
    <t>1.6 Gender</t>
  </si>
  <si>
    <t xml:space="preserve">Gender Commitment from Leadership </t>
  </si>
  <si>
    <t>Has the group/farm management already been taking actions to address gender and/or women empowerment for at least more than a year?</t>
  </si>
  <si>
    <t>Continue the actions</t>
  </si>
  <si>
    <t>Formulate a policy on gender equality and women’s empowerment to be shared with the rest of the group.
Group/farm management to take a training course on gender, for example the RA gender training module on line. 
Stakeholder mapping of gender related organizations that could help to incorporate gender within group</t>
  </si>
  <si>
    <t>Female representation in group</t>
  </si>
  <si>
    <t xml:space="preserve">Are female members representing at least 25%  of the total number of group members? </t>
  </si>
  <si>
    <t>AP: this is already in the standard. I would put 'no action'
Changed</t>
  </si>
  <si>
    <t xml:space="preserve">Keep record of group members per gender 
Make an assessment of the reasons why female membership is limited, by interviewing female members and non members and consulting the policy on membership and document those. </t>
  </si>
  <si>
    <t>Representation in higher level functions</t>
  </si>
  <si>
    <t>Are women currently equally represented (in relation to the total % of female members or workers) amongst trainers, supervisors, management staff and/or other high level functions within the group or farm management?</t>
  </si>
  <si>
    <t>AP: same here, records of staff per gender is in the standard
Changed</t>
  </si>
  <si>
    <t>Keep records of all staff positions per gender and type of position 
Establish a minimum quota for female trainers, supervisors, management staff and other high level functions.  (For groups or farms with more than 50% of female members or workers, the female representation should at least be 50%, be doesn't need to be higher than 50%)
Organize training targeted at female farmers or workers that is needed to be eligible as a trainer, supervisor or other high level function 
Make sure job announcements reach male AND female farmers and workers and that job requirements are achievable for female farmers and workers
Give training to management staff involved in recruitment on unconscious bias and methodologies to prevent gender based discriminatory practices</t>
  </si>
  <si>
    <t>Female farmers participation in trainings</t>
  </si>
  <si>
    <t>Are female workers/group members currently equally participating (compared to the total % of female members or workers)  in trainings?</t>
  </si>
  <si>
    <t>Keep records of training participants per gender and monitor the continuity of the equal participation of female workers and members</t>
  </si>
  <si>
    <t>Female farmers particication in trainings</t>
  </si>
  <si>
    <t>Keep records of training participants per gender
Check with female members and workers what are the potential hindrances of their participation in trainings
Conduct trainings at days/times/locations where women can easily attend and send personal invitations</t>
  </si>
  <si>
    <t>3.4 Living Wage</t>
  </si>
  <si>
    <t>Payment of Living Wage</t>
  </si>
  <si>
    <t>Does the farm management keep records of the data that need to be inserted in the Rainforest Alliance Salary Matrix Tool? Data that need to be inserted are:  type of unit against which payments are made, overtime payments, bonus payments, payments in kind, etc. These data need to be specified per type of worker, and per gender.</t>
  </si>
  <si>
    <t>No further actions needed as a preparation to assess the total remunerations of workers against the Living Wage benchmark (3.4.1).</t>
  </si>
  <si>
    <t>To be checked. 
The more detailed questions on the LW assessment should be included in the guidance for the LW tool
AP: this means that the producer needs to receive the living wage tool before to answer that question (keep in mind for certification process)
RR: I agree. Maybe we should leave this out for now. It is mainly an assessment of the feasiblity to work with the LW tool....</t>
  </si>
  <si>
    <t>Set up a system for collecting the necessary data about piece-rate payments (if applicable), additional financial payments(over-time wor, bonuses); additional in-kind benefits provided to workers (food donations, health care services, housing); disaggregated by types of workers, and gender, to be able to assess the total remuneration of workers against the LW benchmark (3.4.1)</t>
  </si>
  <si>
    <t>3.7 Housing</t>
  </si>
  <si>
    <t>Are there any variations in the climate regime or high labor intensive periods that would require you to take adaptive measures in the housing conditions provided to the workers?</t>
  </si>
  <si>
    <t>For climate reasons:  check the risks for flooding, leakages, heat, etc. of the housing. Take measures to improve.
For amount of labor coming in: check if there is enough space for all workers, is there enough ventilation; is there sufficient separation of housing by gender. Take the measures to improve</t>
  </si>
  <si>
    <t>Environment</t>
  </si>
  <si>
    <t>4.1.3 / 4.1.4 HCV assessment</t>
  </si>
  <si>
    <t>HCVA</t>
  </si>
  <si>
    <t>Is the farm located closer than 5 km to an Intact Forest Landscape?</t>
  </si>
  <si>
    <t xml:space="preserve">List all activities by farmers (and any resident staff) that involve tree felling, clearing or burning of vegetation, cattle-grazing, and hunting/collection in the wider landscape outside the farm, and stop or redirect any activity that may degrade the structure or species composition of an IFL. </t>
  </si>
  <si>
    <t xml:space="preserve">
RR: For groups this should be part of the improvement, year 3, since HCV assessment is an improvement for groups. Or do we change this as a core for groups as well? </t>
  </si>
  <si>
    <t>AP: 'intact forest landscape' ? Makes it confusing if we are using terms that are not part of the standard - RR: needs to be in, because this is the HCV risk assessment part</t>
  </si>
  <si>
    <t>Is the farm  located in or closer than 2 km to a designated Protected Area (PA), a Key Biodiversity Area (KBA), a Ramsar site or a UNESCO World Heritage site</t>
  </si>
  <si>
    <t>Make sure the main conservation attributes of the area are not threatened, i.e. the values for which the area has been protected or classified as a PA, KBA or Ramsar site</t>
  </si>
  <si>
    <t>AP: Makes it confusing if we are using terms that are not part of the standard RR: needs to be in, because this is the HCV risk assment part</t>
  </si>
  <si>
    <t xml:space="preserve">Do local communities have any legal or customary rights on the farm? </t>
  </si>
  <si>
    <t>a) Map local community land uses on the farm in a participatory and inclusive way with the affected community; 
b) Identify and mitigate any direct and indirect impacts from farming activities on these resources, or on habitat that support these resources;
c) Formalise agreements with communities on the use and management of such areas using Free, Prior and Informed Consent principles, and document the process.</t>
  </si>
  <si>
    <t>Do you use communal lands for purposes related to production or processing of the certified crop, e.g. timber collection?</t>
  </si>
  <si>
    <t>a) Identify and describe all current or planned practices related with farming or processing of the certified crops, such as drying, building sheds, etc. that use resources from communal lands; 
b) Evaluate if these activities impact on the vegetation structure or on the community’s land-uses;
c) Seek ways to reduce negative impacts and avoid relying on the resources of communal lands when expanding or diversifying farming activities</t>
  </si>
  <si>
    <t xml:space="preserve"> larger than 10,000 hectares</t>
  </si>
  <si>
    <t>Have you answered yes to questions on Intact Forst Landscapes (IFL), Key Biodiversity Areas (KBAs) (etc.) or customary rights of communities?</t>
  </si>
  <si>
    <t>a) Commission a HCVRN Licenced Assessor to do an HCV assessment;
b) Develop and implement an HCV Management and Monitoring plan based on the recommendations in the report;
c) Consider how threats outside the farm could affect HCVs within the farm boundaries. Seek opportunities to engage with neighbouring farmers and communities to address and mitigate such threats across the wider landscape;
d) If you answered ‘Yes’ on Question 5 (covers basic needs of indigenous and local people which are supplied by natural_x000D_
ecosystems) , develop your management and monitoring plan in collaboration with the affected communities.</t>
  </si>
  <si>
    <t xml:space="preserve">Can this be automatized? We know the size, and the answers to the previous questions. Henriette: We know the size, but we don't necessarily know the answer to the previous questions, as it will not be automized, right?
</t>
  </si>
  <si>
    <t>AP: I wouldn't use any abbreviation in this tool
Changed</t>
  </si>
  <si>
    <t xml:space="preserve">4.2 Conservation and enhancement of natural ecoystems and native Vegetation </t>
  </si>
  <si>
    <t>multiple areas of natural ecosystem</t>
  </si>
  <si>
    <t>Ecosystem Connectivity</t>
  </si>
  <si>
    <t xml:space="preserve">Are the areas of natural ecosystem and natural vegetation cover connected by landscape corridors? </t>
  </si>
  <si>
    <t>Plan to connect existing ecosystem fragments with habitat or landscape corridors. 
Maintain and enhance buffer zones around existing ecosystem fragments to prevent encroachment of farm activities and enforce agrochemical "non-application zones".</t>
  </si>
  <si>
    <t>AP: 
- is 'multiple areas of natural ecosystem' part of profile completion 1 (or do we expect the producer to answer that in the risk assessment tool)?
- do we mean Areas of natural ecosystems within the group members' property? If not, I don't see how the mitigation measure is possible for a group</t>
  </si>
  <si>
    <t>natural  vegetation</t>
  </si>
  <si>
    <t xml:space="preserve">Do you expect all on-farm natural ecosystems, including hedges, tree lines, riparian buffers, and forest, to contain locally adapted vegetation? </t>
  </si>
  <si>
    <t>Maintain existing natural vegetation; Ensure that the total farm area with natural vegetation meets the criteria in 4.2.2-4.2.6</t>
  </si>
  <si>
    <t>Change native into natural?</t>
  </si>
  <si>
    <t>Don't know</t>
  </si>
  <si>
    <t xml:space="preserve">Investigate whether all on-farm natural ecosystems, including hedges, tree lines, riparian buffers, and forest, contain locally adapted vegetation. If not identify appropriate species that can be planted to increase the proportion of natural vegetation in on-farm natural ecosystems including forests, riparian buffers, hedges, and tree lines. </t>
  </si>
  <si>
    <t>natural vegetation</t>
  </si>
  <si>
    <t xml:space="preserve">Identify appropriate natural species that can be planted to increase the proportion of natural vegetation in on-farm natural ecosystems including forests, riparian buffers, hedges, and tree lines. </t>
  </si>
  <si>
    <t>Please select the natural eco-systems that you have on your farm: on-site forest, on-site wetlands, on-farm grassland/rangeland or non-natural desert,  permanently fallow land, multiple areas of natural ecosystem.</t>
  </si>
  <si>
    <t>Drop down with multiplpe answers possible</t>
  </si>
  <si>
    <t>Determines if next questions apply</t>
  </si>
  <si>
    <t>Group</t>
  </si>
  <si>
    <t>Please select the natural eco-systems that you expect to be on the geographical area of your sites and group members: on-site forest, on-site wetlands, on-site grassland/rangeland or non-natural desert,  permanently fallow land, multiple areas of natural ecosystem.</t>
  </si>
  <si>
    <t>On-site forest</t>
  </si>
  <si>
    <t>Forests</t>
  </si>
  <si>
    <t xml:space="preserve">Does the forest resemble natural forest in terms of canopy cover, forest strata, and the presence of vines or lianas? See document titiled Guidance on Implementing 4.1-4.3 for more information on measuring forest quality.
</t>
  </si>
  <si>
    <t>AP: is 'on site forest' a data part of profile completion 1 (or do we expect the producer to answer that in the risk assessment tool)?</t>
  </si>
  <si>
    <t>Plan to manage canopy cover, forest strata, and presence of vines or lianas (e.g., by creating openings, planting additional species, and restricting harvesting or grazing as neccessary) to facilitate natural forest regeneration and growth. See document titled Guidance on Implementing 4.1-4.3 for more details on managing on-farm forests.</t>
  </si>
  <si>
    <t>"Are there on-site forests, and do these resemble natural forests…"</t>
  </si>
  <si>
    <t xml:space="preserve"> on-farm wetlands</t>
  </si>
  <si>
    <t>Waterways, Water Sources, and Wetlands</t>
  </si>
  <si>
    <t xml:space="preserve">Do wetlands store or convey flood waters at any time of the year?
</t>
  </si>
  <si>
    <t>Plan to delineate and manage wetland and active floodplain, and ensure that production or processing activities do not encroach into the floodplain</t>
  </si>
  <si>
    <t>on-farm wetlands</t>
  </si>
  <si>
    <t>AP: is 'on farm wetland' part of profile completion 1 (or do we expect the producer to answer that in the risk assessment tool)?</t>
  </si>
  <si>
    <t>on-farm grassland/rangeland or non-natural desert</t>
  </si>
  <si>
    <t>Grassland, Rangeland, and Non-natural Desert</t>
  </si>
  <si>
    <t>Do grassland/rangeland or non-natural desert areas contain large bare areas that are at risk of eroding into nearby waterways?</t>
  </si>
  <si>
    <t>Plant additional native groundcover (grasses, shrubs, trees) and implement measures to protect against erosion.</t>
  </si>
  <si>
    <t>AP: is 'on-farm grassland/rangeland or non-natural desert' part of profile completion 1 (or do we expect the producer to answer that in the risk assessment tool)?</t>
  </si>
  <si>
    <t>Monitor the area for erosion and implement erosion control measures as neccessary. Conserve and enhance any existing native vegetation.</t>
  </si>
  <si>
    <t xml:space="preserve"> permanently fallow land</t>
  </si>
  <si>
    <t>Fallow Land</t>
  </si>
  <si>
    <t xml:space="preserve">Are trees regenerating naturally on permanently fallow land?
</t>
  </si>
  <si>
    <t>AP: is 'permanentlhy fallow land' part of profile completion 1 (or do we expect the producer to answer that in the risk assessment tool)?</t>
  </si>
  <si>
    <t>permanently fallow land</t>
  </si>
  <si>
    <t xml:space="preserve">Re-vegetate fallow land by planting native grass, shrub, and tree species in accordance with an appropriate successional regime </t>
  </si>
  <si>
    <t xml:space="preserve">Climate Change </t>
  </si>
  <si>
    <t>Climate change risks</t>
  </si>
  <si>
    <t>Are management, supervisors, and/or technical staff trained in assessing the risks and impacts that climate change poses to livelihoods and production systems?</t>
  </si>
  <si>
    <t>Training/awareness raising on climate change risks and their impacts on agricultural production systems and livelihoods more broadly.</t>
  </si>
  <si>
    <t>Have management, supervisors, and/or technical staff identified the most significant climate change threats/risks/impacts (current and projected) on livelihood resources and farming systems?</t>
  </si>
  <si>
    <t>Carry out the RA climate change risk assesment to identify and describe the most significant climate risks based on RA CC risk assessment tool.
a) Develop a farm map identifying most at risk areas based on identified climate impacts;    
 b) Develop mitigation strategies to address identified risk as they relate to other standard criteria e.g. soil management;   
c) Develop mitigation strategies to address identified risk as they relate to other livelihood strategies i.e. opportunties for diversification so that people are managing risk by planning for and investing in the future.</t>
  </si>
  <si>
    <t>Link with the CCA risk assessment tool</t>
  </si>
  <si>
    <t>`</t>
  </si>
  <si>
    <t xml:space="preserve">Do management, supervisors, and /or technical staff have access to relevant climate change information, skills and services to develop and employ adaptation strategies?  </t>
  </si>
  <si>
    <t>Awareness raising about available information to improve adaptive capacity and resilience, early warning systems, support tools and importance of equal rights to access resources.</t>
  </si>
  <si>
    <t>Are emergency measures to deal with extreme weather events and their potential impacts (i.e. evacuation plan) developed and in place?</t>
  </si>
  <si>
    <t>Based on risk map and where appicable develop an emergency response plan for household and/wider community locations e.g. households located on steep slopes at risk of landslides.</t>
  </si>
  <si>
    <t>Suggested additional questions on productivity and profitability</t>
  </si>
  <si>
    <t>1.1</t>
  </si>
  <si>
    <t>Initial Risk Assessment</t>
  </si>
  <si>
    <t>Initial GAP assessment</t>
  </si>
  <si>
    <t xml:space="preserve">GAP assessment: the GAP assessment is an assessment of the GAPs between the current state of a Certificate Holder (estate or group) and the requirements of the Rainforest Allianca. This assessment is based on the Rainforest Alliance standard. This assessment is not mandatory, however will help you identify the areas that need to be worked on and the amount of work needed still to be ready for the certification audit. </t>
  </si>
  <si>
    <t>Self Assessment</t>
  </si>
  <si>
    <t>Mitigation Actions</t>
  </si>
  <si>
    <t>Chapter</t>
  </si>
  <si>
    <t>Theme</t>
  </si>
  <si>
    <t xml:space="preserve">Which farmers does this apply to? </t>
  </si>
  <si>
    <t>Question applicable to (Group Management, medium/large estate management, group member during internal inspections)</t>
  </si>
  <si>
    <t>A. Management.</t>
  </si>
  <si>
    <t>Traceability</t>
  </si>
  <si>
    <t>All farm businesses</t>
  </si>
  <si>
    <t xml:space="preserve">Traceability procedure </t>
  </si>
  <si>
    <t>Do you/will you make use of intermediaries/subcontractors* in your supply chain?</t>
  </si>
  <si>
    <t>Set up a clear traceability flow, that includes the documented and physical traceability rules for all actors (subcontractors/intermediary, processing units, CH management etc.).
Train all actors on your traceability procedure.
Monitor traceability and record keeping at intermediaries/subcontractors (during the harvest period). (Part of the Internal inspection (TBD))</t>
  </si>
  <si>
    <t>Set up a clear traceability flow, that includes the documented and physical traceability rules for all actors (farmer, collection centers, CH management).</t>
  </si>
  <si>
    <t>B. Farming Practices</t>
  </si>
  <si>
    <t>Inputs</t>
  </si>
  <si>
    <t>Review the Rainforest Alliance list of banned agrochemicals. Do you use one or more of the agrochemicals from the pesticide watchlist?</t>
  </si>
  <si>
    <t>Set up an IPM.</t>
  </si>
  <si>
    <t>(RR:) Are you applying pesticides more than XX times per year? (Define per crop what is an expected number of times to apply pesticides per year)</t>
  </si>
  <si>
    <t>Define strategy to reduce use of pesticides. Stress use of PPE. High risk for MRL.</t>
  </si>
  <si>
    <t>4. Environment</t>
  </si>
  <si>
    <t>Steep Slopes</t>
  </si>
  <si>
    <t>Are there any areas that have a slope greater than 1m rise over 3m run over an area &gt;0.1ha?</t>
  </si>
  <si>
    <t>Implement measures to protect against erosion, including planting of native groundcover.</t>
  </si>
  <si>
    <t>No further action</t>
  </si>
  <si>
    <r>
      <t xml:space="preserve">C. Working Conditions </t>
    </r>
    <r>
      <rPr>
        <b/>
        <sz val="12"/>
        <color rgb="FFFF0000"/>
        <rFont val="Calibri"/>
        <family val="2"/>
        <scheme val="minor"/>
      </rPr>
      <t>(</t>
    </r>
    <r>
      <rPr>
        <b/>
        <sz val="12"/>
        <color rgb="FFFFC000"/>
        <rFont val="Calibri"/>
        <family val="2"/>
        <scheme val="minor"/>
      </rPr>
      <t>social chapter or "workers and communities" which was our proposal)</t>
    </r>
  </si>
  <si>
    <t xml:space="preserve">General </t>
  </si>
  <si>
    <t xml:space="preserve">There are 20 or more employees engaged at any point during the growing season </t>
  </si>
  <si>
    <t>Structure</t>
  </si>
  <si>
    <t>Does the farm have a trained committee/person in charge of the work around Assess and Address within the RA Standard? Is there a  trained Grievance Committee (criterion 1.5)? Is there a trained Gender Committee (1.6)?</t>
  </si>
  <si>
    <t xml:space="preserve">No further action </t>
  </si>
  <si>
    <t>No [to any]</t>
  </si>
  <si>
    <t xml:space="preserve">all </t>
  </si>
  <si>
    <t>Committee/person are (s)elected and committee set up; they participate in the A&amp;A online training module / gender online training module and / or grievance mechanism training module as applicable ensuring all committees are set up and trained.</t>
  </si>
  <si>
    <t>Skills/ capabilities</t>
  </si>
  <si>
    <t>Have supervisors and management experience / knowledge on dealing with cases of  child labour, forced labour, discrimination and workplace violence/harassment?</t>
  </si>
  <si>
    <t>No further actions</t>
  </si>
  <si>
    <t>Have supervisors and management experience / knowledge in dealing with cases of  child labour, forced labour, discrimination and workplace violence/harassment?</t>
  </si>
  <si>
    <t xml:space="preserve">Management representatives / supervisors undergo training on assess and address topics  </t>
  </si>
  <si>
    <t>Public communication about Grievance Mechanism and Assess and Address Committee and its responsibilities</t>
  </si>
  <si>
    <t>Discrimination</t>
  </si>
  <si>
    <t>Prevention of discrimination</t>
  </si>
  <si>
    <t>- Make sure all job vacancies are announced widely, in appropriate languages</t>
  </si>
  <si>
    <t>Medium, High</t>
  </si>
  <si>
    <t>- Conduct in-person training of managers and supervisors on unconscious bias and on avoiding any kind of discriminatory decision in relation to hiring, working conditions, pay, benefits, training, promotion, termination, redundancy
- develop procedures to prevent discrimination during hiring, between others: organize job interviews with more than one interviewer, preferibly of different genders; widespread announcement of job vacancies in appropriate languages; job description should not exclude certain groups of people</t>
  </si>
  <si>
    <t xml:space="preserve">Discrimination </t>
  </si>
  <si>
    <r>
      <t xml:space="preserve">If any of the following groups are present at the farm, have you taken actions to fairly represent them amongst management and supervisory staff? These groups could include: 
</t>
    </r>
    <r>
      <rPr>
        <strike/>
        <sz val="10"/>
        <color theme="1"/>
        <rFont val="Calibri"/>
        <family val="2"/>
        <scheme val="minor"/>
      </rPr>
      <t>-Women -</t>
    </r>
    <r>
      <rPr>
        <sz val="10"/>
        <color theme="1"/>
        <rFont val="Calibri"/>
        <family val="2"/>
        <scheme val="minor"/>
      </rPr>
      <t xml:space="preserve">&gt; </t>
    </r>
    <r>
      <rPr>
        <sz val="10"/>
        <color rgb="FFFF0000"/>
        <rFont val="Calibri"/>
        <family val="2"/>
        <scheme val="minor"/>
      </rPr>
      <t>will go to gender requirement</t>
    </r>
    <r>
      <rPr>
        <sz val="10"/>
        <color theme="1"/>
        <rFont val="Calibri"/>
        <family val="2"/>
        <scheme val="minor"/>
      </rPr>
      <t xml:space="preserve">
-Migrants (foreign or from within the country)
- Specific ethnic minority groups (any ethnicities which are not the largest ethnicity within the workforce)
-Indigenous groups (where applicable)
-Groups whose members do not speak the dominant language in the country &amp; region 
</t>
    </r>
  </si>
  <si>
    <t xml:space="preserve">If any of the following groups are present at the farm, have you taken actions to fairly represent them amongst management and supervisory staff? These groups could include: 
-Women -&gt; will go to gender requirement
-Migrants (foreign or from within the country)
- Specific ethnic minority groups (any ethnicities which are not the largest ethnicity within the workforce)
-Indigenous groups (where applicable)
-Groups whose members do not speak the dominant language in the country &amp; region </t>
  </si>
  <si>
    <t>publish vacancies for management and supervisory functions in a language(s) and in places accessible for all</t>
  </si>
  <si>
    <r>
      <t>If any of the following groups are present at the farm, have you taken actions to fairly represent them amongst management and supervisory staff? These groups could include: 
-</t>
    </r>
    <r>
      <rPr>
        <strike/>
        <sz val="10"/>
        <color theme="1"/>
        <rFont val="Calibri"/>
        <family val="2"/>
        <scheme val="minor"/>
      </rPr>
      <t xml:space="preserve">Women -&gt; </t>
    </r>
    <r>
      <rPr>
        <sz val="10"/>
        <color rgb="FFFF0000"/>
        <rFont val="Calibri"/>
        <family val="2"/>
        <scheme val="minor"/>
      </rPr>
      <t>will go to gender requirement</t>
    </r>
    <r>
      <rPr>
        <sz val="10"/>
        <color theme="1"/>
        <rFont val="Calibri"/>
        <family val="2"/>
        <scheme val="minor"/>
      </rPr>
      <t xml:space="preserve">
-Migrants (foreign or from within the country)
- Specific ethnic minority groups (any ethnicities which are not the largest ethnicity within the workforce)
-Indigenous groups (where applicable)
-Groups whose members do not speak the dominant language in the country &amp; region 
</t>
    </r>
  </si>
  <si>
    <t>- include unconscious bias and other anti discriminatory practices in the training and awareness raising of staff and management as required in 3.1.1 AND
- publish vacancies for management and supervisory functions in a language(s) and in places accessible for all</t>
  </si>
  <si>
    <t>Has management taken any targeted action to prevent workplace violence and harassment (including sexual harassment)?</t>
  </si>
  <si>
    <t>- do a risk scan of the workplace that will identify high risk areas (e.g. dark corridors, sections where people work on their own, etc.)</t>
  </si>
  <si>
    <t xml:space="preserve">Has management taken any targeted action to prevent workplace violence and harassment (including sexual harassment)? </t>
  </si>
  <si>
    <t xml:space="preserve"> Implement at least one of the following measures:
- Training for supervisors, safety guards and other staff in direct contact with workers on respectful behavior and concepts of workplace violence and harassment
- training of workers on the topic on respectful behavior and concepts of workplace violence and harassment
- do a risk scan of the workplace that will identify high risk areas and define actions to make them safer (e.g. dark corridors, sections where people work on their own, etc.)
Please note: in most cases workplace violence and harassment will relate to experiences faced by women. However risks are also faced by men. Ensure your answers cover risks in relation to all workers regardless of gender.</t>
  </si>
  <si>
    <t>Child labour</t>
  </si>
  <si>
    <t>High</t>
  </si>
  <si>
    <t xml:space="preserve">1) Conduct a review once per year to verify that there are identity documents on file for all workers under the age of 18; </t>
  </si>
  <si>
    <t>Lower, Med</t>
  </si>
  <si>
    <t>1) In line with core requirement 1.2.2, for hired young workers (15 - 17 years), the registry contains:
•	housing address
•	Name and address of parent(s) or legal guardian(s)
•	School registration
•	Type of work or tasks
•	The number of daily and weekly working hours.                                               2) Develop and implement a system to verify the identity and age of all new hires at the workplace, including those supplied by labour providers. Ensure the system bases its decisions on verifiable forms of identification proof. Include in the system school enrolment &amp; status. 3) Ensure information about age from which children can work and circumstances under which are clearly communicated to staff and workers.</t>
  </si>
  <si>
    <t>Verify the ages of all young workers on site while respecting children’s protection and privacy rights (see basic risk assessment)</t>
  </si>
  <si>
    <t xml:space="preserve">Have you listed any tasks, processes or other working conditions taking place on your farm that could be hazardous to young workers? </t>
  </si>
  <si>
    <t>Yes, please list</t>
  </si>
  <si>
    <t xml:space="preserve">Lower </t>
  </si>
  <si>
    <t xml:space="preserve">List the hazardous tasks/processes </t>
  </si>
  <si>
    <t xml:space="preserve">High </t>
  </si>
  <si>
    <t xml:space="preserve">1) Develop a list of tasks and work processes – aligned with any relevant national policy or law - that under 18s cannot perform. Ensure the list covers jobs that involve hazardous substances, dangerous equipment or heavy lifting. The list of tasks should also make clear that underage workers are prohibited from performing work at night or during school hours. 
2) Review the list every season to ensure list is up to date with national policy. 3) Ensure supervisors are aware of this list and pro-actively prevent young workers from being involved in hazardous tasks </t>
  </si>
  <si>
    <t>Med, High</t>
  </si>
  <si>
    <t xml:space="preserve">In addition to above (row 46): 
1) Conduct a health and safety review/risk assessment of all major field activities to identify the major hazards, plus proposed steps to remove or reduce exposure for young workers [e.g. remove dangers of machinery, sharp tools, harmful substances, work at height, carrying heavy loads and workign at night ]. 3) Ensure all supervisors are aware of the hazardous tasks list and which tasks children are allowed to perform. 4) conduct awareness with your workers, especially those working in teams with young workers, about what tasks children are allowed to perform and from which age
</t>
  </si>
  <si>
    <t>Farm has formally registered workers aged under the age of 19</t>
  </si>
  <si>
    <t>Is the company / site taking any steps to protect under 18 year old workers / children of group members from  conducting hazardous tasks?</t>
  </si>
  <si>
    <t>Please list the steps; In addition to steps outlined in row 45, develop and implement Child Labor Monitoring System in accordance with A&amp;A Monitoring Guidance and steps outlined in row 56</t>
  </si>
  <si>
    <t>Farm has formally registered workers aged under the age of 20</t>
  </si>
  <si>
    <t>low</t>
  </si>
  <si>
    <t>Please list the steps</t>
  </si>
  <si>
    <t>Farm has formally registered workers aged under the age of 21</t>
  </si>
  <si>
    <t>In addition to steps outlined in row 46 and 47, set up child labor monitoring system in accordance with steps outlined in row 56 and Assess and Address monitoring guidance</t>
  </si>
  <si>
    <t>Farm has formally registered workers aged under the age of 22</t>
  </si>
  <si>
    <t>no further steps (beyond those outlined in row 46 and 47)</t>
  </si>
  <si>
    <t>Under 18s are employed, or there are workers with families living on the estate</t>
  </si>
  <si>
    <t>Collaborate with the local department of education and local NGOs to support access to education for children living on site; consider arranging safe transport or advocating for sattelite classrooms on site for younger children, where possible administered by the local education department; provide support to workers whose children are not in school so that they can access education; set up child labor monitoring system in accordance with Monitoring Guidance and steps outline in row 56</t>
  </si>
  <si>
    <t>Low, Medium</t>
  </si>
  <si>
    <t>High, Medium</t>
  </si>
  <si>
    <r>
      <t xml:space="preserve">Do workers bring their own children to the farm (to live or work)? </t>
    </r>
    <r>
      <rPr>
        <sz val="10"/>
        <color rgb="FFFF0000"/>
        <rFont val="Calibri"/>
        <family val="2"/>
        <scheme val="minor"/>
      </rPr>
      <t xml:space="preserve"> </t>
    </r>
  </si>
  <si>
    <t>Set up child labour monitoring process
1)Appoint  member of staff to supervise the work of all under 18s registered as working on the farm. 
2) Develop a process to record for each worker under the age of 18 a) their work designation for the week b) the expected hours of the work for that week  c) the specific location/section of the farm where they will work d) the name of the supervisor responsible for them.
3) the responsible staff member checks locations where under-18 olds work, to ensure young workers are not undertaking hazardous tasks and not engaged during school hours or at night/ without sufficient periods for rest in between school days. Frequency should depend on level of risk (e.g. the higher the risk, the more frequent the monitoring) Record findings of these visits.
4) Follow the RA Remediation tool when removing children from child labor, ensuring care is taken to minimise damage to families when they miss out on income.</t>
  </si>
  <si>
    <t>Do workers bring their own children to the farm (to live or work)?</t>
  </si>
  <si>
    <t>Workers are informed about policy of hiring young workers, including the age from which children can be hired individually, in accordance with the Rainforest Alliance Standard as well as the national law.</t>
  </si>
  <si>
    <t>Workers are informed about policy of hiring young workers, including the age from which children can be hired individually, in accordance with the Rainforest Alliance Standard as well as the national law. Assess and Address Committee conducts periodic visits to randomly selected sections of the farm in order to verify that all workers -particularly those who visibly look under the age of 18 - are registered and on the company payroll</t>
  </si>
  <si>
    <t>Lower</t>
  </si>
  <si>
    <t xml:space="preserve">Forced labour </t>
  </si>
  <si>
    <t>All workplaces</t>
  </si>
  <si>
    <t>Farm management</t>
  </si>
  <si>
    <t>Does the farm use labour providers to recruit any workers?</t>
  </si>
  <si>
    <t xml:space="preserve">1. Farm must ensure that any labor providers used are licensed or certified by the appropriate government authority, if one exists.
</t>
  </si>
  <si>
    <t>1. Farms must have written contracts with each labor provider, requiring that labor providers abide by RA worker protection standards.
2. When possible, farms should directly contract workers who are recruited by labor providers.
3. For workers whose direct employer is a labor provider, the Assess &amp; Address monitoring system should check periodically with some of these workers to ensure that their pay, working conditions, etc. are as promised by the labor provider.
4. Workers recruited through labor providers should be treated equally with other workers and provided the same information about their protections under the RA standard.
5. The Assess &amp; Address monitoring system should periodically check with workers who are recruited through labor providers, to see if they owe any debts related to recruitment fees. If so, the farm should negotiate with the labor provider full repayment of these fees to the worker.
6. Management should assign responsibility to one or more members of staff to oversee labor providers' compliance and the above measures. Farms should stop working with labor recruiters that do not meet these expectations.</t>
  </si>
  <si>
    <t>No further action.</t>
  </si>
  <si>
    <t>1. Farms must ensure that workers have written or verbal contracts in place according to requirement 3.3.1.
2. When calculated by volume, workers' pay must equal at least the minimum wage based on a 48-hour working week or national legal working hours limit.
3. Deductions from wages for costs such as employer-provided housing or food must only be taken with workers' consent.
4. Workers must be paid at least monthly.
5. Workers must be provided pay slips showing hours worked (regular and overtime) and/or volume produced, calculation of wages and deductions, and wages paid.</t>
  </si>
  <si>
    <t>1. Management should confirm that personnel responsible for wage payment are correctly trained in calculations and requirements.
2. Management should make available personnel who speak the appropriate languages to explain/answer workers' questions about wage calculations and pay slips.
3. Management should assign responsibility to a member of staff to conduct a periodic review of pay records to identify instances of underpayment, delayed payment, and other inconsistencies.</t>
  </si>
  <si>
    <t>Are security guards present on the farm/group premises?</t>
  </si>
  <si>
    <t xml:space="preserve">1. Farms must communicate to workers of their rights under the law to freely leave the job. This can be done through their contracts, information posted in the workplace, a workers' organization, one of the farm's committees, or other means.
2. For workers living on the farm, farms should communicate their rights to freedom of movement on and off the farm outside working hours.
</t>
  </si>
  <si>
    <t>1. The Assess &amp; Address monitoring system, working with other committees such as the Gender Committee, should periodically check with workers to see if they feel threatened by security guards.</t>
  </si>
  <si>
    <r>
      <t xml:space="preserve">Non-local workers are included among the workforce 
</t>
    </r>
    <r>
      <rPr>
        <sz val="10"/>
        <color rgb="FFFF0000"/>
        <rFont val="Calibri"/>
        <family val="2"/>
        <scheme val="minor"/>
      </rPr>
      <t>How will we know this; is it a question in the registry?</t>
    </r>
  </si>
  <si>
    <t>Are any workers recruited/provided to the farm by military or prison officials?</t>
  </si>
  <si>
    <t>No further actions.</t>
  </si>
  <si>
    <t>1. Military officials mobilizing military personnel to perform agricultural labor is a form of forced labor.  Farms must not utilize this type of labor.
2. Farms must ensure that any prisoners working on the farm have freely provided their consent to work. 
3. Prison labor must be treated the same as all other workers with respect to contracts, pay, working conditions, and all other worker protections in the RA standard.</t>
  </si>
  <si>
    <t>1. The Assess &amp; Address monitoring system should periodically check with prison laborers to ensure they are receiving the same treatment as other workers.</t>
  </si>
  <si>
    <t>1. Farms should not require workers to pay any type of deposit or provide any personal document to management, other than to confirm identity at the time of hiring.</t>
  </si>
  <si>
    <t>1. The Assess &amp; Address monitoring system, working with other committees such as the Grievance Committee, should periodically check with workers to see if they have had to pay deposits or hand over documents.
2. In instances where workers prefer to provide documents or other belongings to management for safe keeping, management must ensure that workers have permanent, unrestricted access to these locations.</t>
  </si>
  <si>
    <t>Living Wage</t>
  </si>
  <si>
    <t>Group management; medium/large estate management</t>
  </si>
  <si>
    <t>Does the business have a constant production level or are there peaks of production over a year (high and low production seasons)?</t>
  </si>
  <si>
    <t>If No, the business needs to set in place a system to start collecting the necessary data about types of workers.</t>
  </si>
  <si>
    <t>If there were variations in production levels during the year, what is the number of months per year with average production, high peaks, and low peaks?</t>
  </si>
  <si>
    <t>N/A</t>
  </si>
  <si>
    <t>See above.</t>
  </si>
  <si>
    <t>Does your business hav a  piece-rate payments or periods of time, or a combination
of both type of structure?</t>
  </si>
  <si>
    <t>Yes/No</t>
  </si>
  <si>
    <t>If No, the business needs to set in place a system for collecting the necessary data about types of workers.</t>
  </si>
  <si>
    <t>What is the difference between this question and the question in row 82?</t>
  </si>
  <si>
    <r>
      <t xml:space="preserve">Do you know what is the total number of men and women who occupy each type of position (averaged throughout the year)? </t>
    </r>
    <r>
      <rPr>
        <sz val="10"/>
        <color rgb="FF000000"/>
        <rFont val="Calibri"/>
        <family val="2"/>
      </rPr>
      <t>-&gt; to gender</t>
    </r>
  </si>
  <si>
    <t>If no, business sets a system in place to collect gender disaggregated data on type of positions.</t>
  </si>
  <si>
    <t xml:space="preserve">Align with the gender questions. </t>
  </si>
  <si>
    <t>Do you keep record of the type of unit against which payments are made?  For example, the units for positions with piece-rate; payment schemes could be hectares, linear meters, production volume (e.g., boxes, kilograms), and others. For other positions, the unit of payment may be hour, day, week, or month.</t>
  </si>
  <si>
    <t>If No, business sets a system in place to collect data for the type of unit against which payments are made for all major types of workers.</t>
  </si>
  <si>
    <t>Does the farm collect data on the amount paid in local currency per unit worked for each type of position in the form of values based on gross wages paid per unit?</t>
  </si>
  <si>
    <t>Can the farm calculate the Average number of units that are worked in a day for each type of position (for high, low, and average periods, if applicable)?</t>
  </si>
  <si>
    <t>What do you want to achieve with this one? Is it that management should have records on payments?</t>
  </si>
  <si>
    <t>Does the farm collect data on Average hours per day worked for each type of position (for high, low, and average periods, if applicable)?</t>
  </si>
  <si>
    <t>Does the farm collect data on Average hours per week worked for each type of position (for high, low, and average periods, if applicable)</t>
  </si>
  <si>
    <t>Does the farm collect data on Average amount of monthly bonuses granted for each type of position if bonuses for performance or quality that depend directly on the worker exist?</t>
  </si>
  <si>
    <t>Does your company provide subsidizedor donated food services to workers?</t>
  </si>
  <si>
    <t>Does your company provide subsidized or donated food services to workers?</t>
  </si>
  <si>
    <t>As the living wage benchmark reports do not stipulate a specific amount for transportation from home to the workplace and vice versa, there is no explicit reference value for this benefit, so the average monthly amount paid by_x000D_
the company to provide this service to each worker is included in the analysis</t>
  </si>
  <si>
    <t>Does your company provide donated health care services to workers? Does the medical service provided by the company cover all medical consultation expenses not covered by
public health entities?</t>
  </si>
  <si>
    <t>If the answer to all these questions is yes, then the reference amount associated with expenses for private medical services is factored into the calculations according to the living wage benchmark report for the area.</t>
  </si>
  <si>
    <t>Does your company donate packages of school supplies for the workers’ children?</t>
  </si>
  <si>
    <t xml:space="preserve">If the amount paid by the company for the purchase of school supplies is less than the reference value according to the living wage benchmark report for the area, the actual amount paid by the company (divided by 12 months) is included in the analysis. If the amount paid by the company is greater than the reference value according to the living wage benchmark report, it should be noted that the purchased items are in accordance with the official lists recommended by the relevant authorities (e.g., ministries of education). </t>
  </si>
  <si>
    <t xml:space="preserve">Does your company provide family housing for its workers?_x000D_
 </t>
  </si>
  <si>
    <t>If Yes, only family homes provided by the company that comply with decent housing standards are included. The reference value for renting a decent home in the area is included in the Matrix. If the company covers the costs associated with maintenance
and public services, then the reference values for for renting a decent home in the_x000D_
area is included in the Salary Matrix tool.</t>
  </si>
  <si>
    <t>Overlap</t>
  </si>
  <si>
    <t>Gender</t>
  </si>
  <si>
    <t>Gender Training for Leadership</t>
  </si>
  <si>
    <t>Have management, supervisors and/or internal inspectors been trained in the past year on gender equality?</t>
  </si>
  <si>
    <t xml:space="preserve">Train management, supervisors, internal inspectors annually on issues related to gender equality and women’s empowerment (maternity leave, sexual harassment…), AND/OR
train management, supervisors, internal inspectors on gender bias in hiring, promotion, and employee engagement, AND/OR
make gender-related trainings (e.g. sexual harassment, discrimination, gender equality or gender bias) a requirement for all management, supervisors, and internal inspectors
</t>
  </si>
  <si>
    <t>Has management undertaken significant action in the past to address gender equality and/or women empowerment?</t>
  </si>
  <si>
    <t xml:space="preserve">Formulation of a policy on gender equality and women’s empowerment which will be shared with the rest of the workers AND/OR
Stakeholder mapping of gender related (human rights) organizations that could support addressing gender within workers, AND/OR
Ensure that management and/or other high-level functions are accountable for meeting the gender plan targets
</t>
  </si>
  <si>
    <t>Are women currently represented significally in relation to their number amongst supervisors, management and other high level functions within the farm?</t>
  </si>
  <si>
    <t>-establish a minimum quota for female trainers, supervisors, management and other high level functions AND/OR
- organize professional training targeted at female workers to improve their opportunities for higher level jobs AND/OR
-make sure that job advertisement reach male AND female workers and that job requirements are achievable for female workers
- give in person training to management staff invovled in recruitment on unconscious bias and methodologies to prevent gender based discriminatory practices</t>
  </si>
  <si>
    <t>Do you know what is the total number of men and women who occupy each type of position (averaged throughout the year)?</t>
  </si>
  <si>
    <t>yes/no</t>
  </si>
  <si>
    <t>C. Environment</t>
  </si>
  <si>
    <t>Forests and Protected Areas 4.1</t>
  </si>
  <si>
    <t>Ensure that producers and workers know that native vegetation and natural ecosystems have to be maintained, through awareness raising and regular monitoring. Clearly mark the boundaries of on-farm natural ecosystems and their buffer zones and ensure that production and processing activities, including agrochemical use, do not encroach into these areas.</t>
  </si>
  <si>
    <t>HCV</t>
  </si>
  <si>
    <t>Farmers that are within X km of a protected area</t>
  </si>
  <si>
    <t>High Conservation Value Areas (HCV)</t>
  </si>
  <si>
    <t>bla</t>
  </si>
  <si>
    <t>. Is the farm (or any farm in a group) located closer than 5 km to an Intact Forest Landscape?</t>
  </si>
  <si>
    <t>Yes/No --&gt; if yes --&gt;</t>
  </si>
  <si>
    <r>
      <t xml:space="preserve">List all activities by farmers (and any resident staff) that involve tree felling, clearing or burning of vegetation, cattle-grazing, and hunting/collection in the wider landscape outside the farm, </t>
    </r>
    <r>
      <rPr>
        <sz val="10"/>
        <color rgb="FFFF0000"/>
        <rFont val="Calibri"/>
        <family val="2"/>
        <scheme val="minor"/>
      </rPr>
      <t>and stop or redirect</t>
    </r>
    <r>
      <rPr>
        <sz val="10"/>
        <color theme="1"/>
        <rFont val="Calibri"/>
        <family val="2"/>
        <scheme val="minor"/>
      </rPr>
      <t xml:space="preserve"> any activity that may degrade the structure or species composition of an IFL. </t>
    </r>
  </si>
  <si>
    <t xml:space="preserve">TIFFANY: this is not MVP for geosaptial analysis, focus is on deforestation and PA </t>
  </si>
  <si>
    <t>Is the farm (or any farm in a group) located in or closer than 2 km to a designated Protected Area (PA), a Key Biodiversity Area (KBA), a Ramsar site or a UNESCO World Heritage site</t>
  </si>
  <si>
    <t>•	respect the borders and integrity of the area;
•	comply with all applicable legal requirements and provisions – general national legislation related to PAs and their buffer zones as well as any specific regulations for the area; 
•	do not threaten the main conservation attributes of the area, i.e. the values for which the area has been protected or classified as a PA, KBA or Ramsar site</t>
  </si>
  <si>
    <t>Do you use communal lands for purposes related to farming, e.g. cattle grazing, timber collection, or hunting?</t>
  </si>
  <si>
    <t>a) Identify and describe all current or planned practices related with farming, including for the certified crops, livestock, construction, etc that use resources from communal lands; 
b) Evaluate if farming-associated activities impact on the vegetation structure or on the community’s land-uses;
c) Seek ways to reduce negative impacts and avoid relying on the resources of communal lands when expanding or diversifying farming activities</t>
  </si>
  <si>
    <t>Is the farm, or farm group, larger than 10,000 hectares, and is the answer ‘Yes’ to questions 1, 2, or 3?</t>
  </si>
  <si>
    <t>a) Commission a HCVRN Licenced Assessor to do an HCV assessment;
b) Develop and implement an HCV Management and Monitoring plan based on the recommendations in the report;
c) Consider how threats outside the farm could affect HCVs within the farm boundaries. Seek opportunities to engage with neighbouring farmers and communities to address and mitigate such threats across the wider landscape;
d) If you answered ‘Yes’ on Question 5, develop your management and monitoring plan in collaboration with the affected communities.</t>
  </si>
  <si>
    <t>Native Vegetation</t>
  </si>
  <si>
    <t xml:space="preserve">Native Vegetation </t>
  </si>
  <si>
    <t xml:space="preserve">Do all on-farm natural ecosystems, including hedges, tree lines, riparian buffers, and forest contain native vegetation? </t>
  </si>
  <si>
    <t>Maintain existing native vegetation; Ensure that the total farm area with native vegetation meets the criteria in 4.2.2-4.2.6</t>
  </si>
  <si>
    <t xml:space="preserve">Identify appropriate native species that can be planted to increase the proportion of native vegetation in on-farm natural ecosystems including forests, riparian buffers, hedges, and tree lines. </t>
  </si>
  <si>
    <t>Natural Ecosystems</t>
  </si>
  <si>
    <t>All CHs with on-farm forest</t>
  </si>
  <si>
    <t>Does the forest resemble natural forest in terms of canopy cover, forest strata, and the presence of vines or lianas? See document titiled Guidance on Implementing 4.1-4.3 for more information on measuring forest quality.</t>
  </si>
  <si>
    <t>All CHs with on-farm wetlands</t>
  </si>
  <si>
    <t>Do wetlands store or convey flood waters at any time of the year?</t>
  </si>
  <si>
    <t>All CHs with on-farm grassland/rangeland or non-natural desert</t>
  </si>
  <si>
    <t xml:space="preserve">Do grassland/rangeland or non-natural desert areas contain large bare areas that are at risk of eroding into nearby waterways? </t>
  </si>
  <si>
    <t>All CHs with permanently fallow land</t>
  </si>
  <si>
    <t>Are trees regenerating naturally on permanently fallow land?</t>
  </si>
  <si>
    <t>All CHs with multiple areas of natural ecosystem</t>
  </si>
  <si>
    <t>Are the areas of natural ecosystem connected by landscape corridors?</t>
  </si>
  <si>
    <t>Plan to connect existing ecosystem fragments with habitat or landscape corridors. Maintain and enhance buffer zones around existing ecosystem fragments to prevent encroachment of farm activities and enforce agrochemical "non-application zones".</t>
  </si>
  <si>
    <t>Deforestation/conversion</t>
  </si>
  <si>
    <t>Harvesting in Forests</t>
  </si>
  <si>
    <t>Is there any harvesting of forestry products, including wood and non-timber forestry products, from natural ecosystems on the group of farms?</t>
  </si>
  <si>
    <t>Describe the harvesting activities and include a plan for sustainable continuation of these practices. Identify any potential threats to the quality or spatial extent of the natural ecosystems resulting from harvesting practices.</t>
  </si>
  <si>
    <t>Are producers aware of the risks and impacts that climate change poses to livelihoods and production systems?</t>
  </si>
  <si>
    <t>Yes/No --&gt; if no --&gt;</t>
  </si>
  <si>
    <t>Awareness raising on climate change risks and their impacts on agriculutral production systems and livelihoods more broadly.</t>
  </si>
  <si>
    <t>Have producers identified the most significant climate change threats/risks/impacts (current and projected) on livelihood resources and farming systems?</t>
  </si>
  <si>
    <t>a) Carry out a climate change risk assesment to identify and describe the most significant cimate risks based on RA CC risk assessment tool.</t>
  </si>
  <si>
    <t>Does a risk managament plan exist and have the identified risks and impacts (current and projected) been taken into account?</t>
  </si>
  <si>
    <t>a) Develop a farm map identifying most at risk areas based on identified climate impacts;                               b) Develop mitigation strategies to address identified risk as they relate to other standard criteria e.g. soil management;                                                                                                                                                                           c) Develop mitigation strategies to address identified risk as they relate to other livelihood strategies i.e. opportunties for diversification so that people are managing risk by planning for and investing in the future.</t>
  </si>
  <si>
    <t xml:space="preserve">Do producers have access to relevant climate change information, skills and services to develop and employ adaptation strategies?  </t>
  </si>
  <si>
    <r>
      <rPr>
        <b/>
        <sz val="10"/>
        <color theme="1"/>
        <rFont val="Calibri"/>
        <family val="2"/>
        <scheme val="minor"/>
      </rPr>
      <t>Initial Risk Assessment</t>
    </r>
    <r>
      <rPr>
        <sz val="10"/>
        <color theme="1"/>
        <rFont val="Calibri"/>
        <family val="2"/>
        <scheme val="minor"/>
      </rPr>
      <t>: the initial risk assessment is a set of questions a group or estate management shall answer before implementation of the certification program in order to have an indication on topics that require special attendion during planning and implementation of the program. E.g. topics that need to be covered in the trainings, topics that require special attention during internal inspections etc. 
-What topics do we want to include in the initial risk assessment? 
-Who can provide the questions per topic?</t>
    </r>
  </si>
  <si>
    <t>Requirement</t>
  </si>
  <si>
    <t>Feeds into: internal inspections</t>
  </si>
  <si>
    <t>High/Medium/Low</t>
  </si>
  <si>
    <t>Feeds into: management plan</t>
  </si>
  <si>
    <t>Level 0</t>
  </si>
  <si>
    <t>Level 1</t>
  </si>
  <si>
    <t>Level 2</t>
  </si>
  <si>
    <t>Level 3</t>
  </si>
  <si>
    <r>
      <t xml:space="preserve">(1.3.5) Management conducts a risk assessment in relation to the criteria in this standard for their group/farm at least every three years, including at least the risks associated with:
</t>
    </r>
    <r>
      <rPr>
        <b/>
        <sz val="10"/>
        <color rgb="FFFF0000"/>
        <rFont val="Calibri"/>
        <family val="2"/>
        <scheme val="minor"/>
      </rPr>
      <t>-Traceability</t>
    </r>
    <r>
      <rPr>
        <b/>
        <sz val="10"/>
        <color theme="1"/>
        <rFont val="Calibri"/>
        <family val="2"/>
        <scheme val="minor"/>
      </rPr>
      <t xml:space="preserve">
- Social risks including child labor, forced labor and workplace harassment and violence
- Agrochemicals management
- Deforestation and biodiversity loss
- Economic fluctuations or shocks 
- Climate change, extreme weather, environmental hazards</t>
    </r>
  </si>
  <si>
    <t>(1.3.1) An internal inspection system is in place to assess compliance of group members with the Rainforest Alliance standard. 
...
- consecutive years:
     - scope of inspection is based on risk assessment and on previous inspections</t>
  </si>
  <si>
    <r>
      <t xml:space="preserve">(1.4.1) Management makes a management plan, describing improvement areas, actions to be taken, services to be delivered and usage of Premium. The management plan is based on at least, but not limited to, </t>
    </r>
    <r>
      <rPr>
        <b/>
        <sz val="10"/>
        <color rgb="FFFF0000"/>
        <rFont val="Calibri"/>
        <family val="2"/>
        <scheme val="minor"/>
      </rPr>
      <t xml:space="preserve">the internal inspection </t>
    </r>
    <r>
      <rPr>
        <b/>
        <sz val="10"/>
        <color theme="1"/>
        <rFont val="Calibri"/>
        <family val="2"/>
        <scheme val="minor"/>
      </rPr>
      <t>(1.3.1) and risk assessment (1.3.5). Actions are implemented, monitored, and documented. The management plan is updated at least every three years.</t>
    </r>
  </si>
  <si>
    <t>No PDCA: Lack of documentation (processes and policies). No structure or formalized organization.</t>
  </si>
  <si>
    <t>Reactive, but documented (PDCA): Documentation exists with an informal structure implementing the processes and policies. Implementation occurs in reaction to the system, as no planning was taken into account when policies and process were developed.</t>
  </si>
  <si>
    <t>Proactive (PDCA): Formal documentation and structure to implement policies and processes, stakeholder involvement and planning has been involved during the development of the policies and processes. Post-implementation, there was a lack of evaluation and learning.</t>
  </si>
  <si>
    <t>Continuous improvement (PDCA): Formal documentation and structure to implement policies and processes, stakeholder involvement and planning has been involved during the development of the policies and processes. Post-implementation, activities were checked, evaluated and monitored to ensure that learning and improvement takes place.</t>
  </si>
  <si>
    <t>This page has:</t>
  </si>
  <si>
    <t>A. Management (see capacity assessment tool?)</t>
  </si>
  <si>
    <t>Topic</t>
  </si>
  <si>
    <t>Question applicable to (Group Managemet, medium/large estate management, group member during internal inspections)</t>
  </si>
  <si>
    <t>If yes, should show in Mitigation Actions</t>
  </si>
  <si>
    <t>Supporting documents /  evidence:</t>
  </si>
  <si>
    <t>Selection</t>
  </si>
  <si>
    <t>Weighted</t>
  </si>
  <si>
    <t>Maximum</t>
  </si>
  <si>
    <t>A.</t>
  </si>
  <si>
    <t>Group management capacity</t>
  </si>
  <si>
    <t>Economic fluctuations or shocks</t>
  </si>
  <si>
    <t>CH management</t>
  </si>
  <si>
    <t>Do you/will you make use of intermediaries in your supply chain?</t>
  </si>
  <si>
    <t xml:space="preserve">Set up a clear traceability flow, that includes the documented and physical traceability rules for all actors (farmer, intermediary, CH management).
Train the intermediaries on traceability.
Monitor traicability and record keeping at intermediaries (during the harvest period). </t>
  </si>
  <si>
    <t xml:space="preserve">B.  </t>
  </si>
  <si>
    <t>Agrochemical management</t>
  </si>
  <si>
    <t>Farm level</t>
  </si>
  <si>
    <t>Review the Rainforest Alliance list of banned agrochemicals. Is it common practice in the region to use one or more of the agrochemicals from the banned pesticide list?</t>
  </si>
  <si>
    <t xml:space="preserve">Group member training on the prohibition of the use of banned agrochemicals, and which ones those are. 
Include verification on use of banned agrochemicals in internal inspections. 
Monitoring of use of banned agrochemicals during application period. 
Note: farmers that have used banned agrochemicals for the harvest to be certified cannot be included in the certification and have to wait for the next harvest cycle to apply again. </t>
  </si>
  <si>
    <t>C. Working Conditions</t>
  </si>
  <si>
    <t xml:space="preserve">C.  </t>
  </si>
  <si>
    <t>Group members</t>
  </si>
  <si>
    <t>If you hire labor (beyond family labor), are any of the workers from historically discriminated groups (indigenous communities, minorities, lower castes etc.)?</t>
  </si>
  <si>
    <t>Ensure that all workers receive equal pay for jobs of equal value.
Ensure that all workers understand the working conditions if needed by explaining in their own language.</t>
  </si>
  <si>
    <t>Is it possible that any of the group members hires labor (beyond family labor), are any of the workers from historically discriminated groups (indigenous communities, minorities, lower castes etc.)?</t>
  </si>
  <si>
    <t>Do you have any female workers beyond family labor?</t>
  </si>
  <si>
    <t>Ensure that a registry is kept, also if they are casual workers, indicating their sex.
Ensure that they understand the working conditions, including remuneration level and other benefits, if needed by explaining in their own language.</t>
  </si>
  <si>
    <t>Is it possible that any of the group members hires any female workers beyond family labor?</t>
  </si>
  <si>
    <t>Forced Labor</t>
  </si>
  <si>
    <t>Is it possible that there migrant workers (including seasonal and temporary) working on any of the farms?</t>
  </si>
  <si>
    <t>Ensure that migrant workers have safe place to keep their identity and other important documents, which is accessible to them at all times.</t>
  </si>
  <si>
    <t>Is it possible that there are workers on any of the farms who were recruited by a third-party labor provider?</t>
  </si>
  <si>
    <t>Maintain records of which workers were recruited by which labor provider. 
Ensure that written contracts are in place between the farm/group and each labor provider, specifying that providers must abide by all Rainforest Alliance standards and that the workers they recruit must not pay any recruitment fees.
Ensure that workers are always paid their wages directly, not indirectly through a third party.</t>
  </si>
  <si>
    <t>Is it possible that workers on any of the farms have paid a recruitment fee to labor providers or other actors in the recruitment chain?</t>
  </si>
  <si>
    <t>In the hiring process, integrate a process to ask workers whether they hold any recruitment-related debt.</t>
  </si>
  <si>
    <t>Is it possible that any workers are lacking a written contract, or documented verbal agreement?</t>
  </si>
  <si>
    <t>Group members work towards signing direct contracts/verbal agreements with permanent workers and workers who are employed for more than 3 consecutive months.</t>
  </si>
  <si>
    <t>Is it possible that any workers are directly employed by labor providers (contract signed between worker and labor provider)?</t>
  </si>
  <si>
    <t>Do hired workers receive food, housing, and/or transportation provided by the farmer/group management?</t>
  </si>
  <si>
    <t>Ensure that workers' contracts/records of verbal agreements specify the in-kind benefits they will receive and specific cost deductions that will be taken for them.  In-kind benefits must be in accordance with national law, and never exceed 30% of the total remuneration.</t>
  </si>
  <si>
    <t>@Lennie: It would.  But isn't that OK?  If this tool helps a farmer identify an actual gap, it also helps the farmer remediate that gap.</t>
  </si>
  <si>
    <t>Eliminate any restrictions on workers' freedom of movement outside their working hours. Allow workers to maintain possession of their mobile phones and other communication devices.</t>
  </si>
  <si>
    <t>Do workers ever wait longer than 1 month to be paid?</t>
  </si>
  <si>
    <t>Ensure that workers are paid regularly at scheduled intervals, at least monthly. Payments must be documented with a pay slip or other suitable wage record to allow verification.</t>
  </si>
  <si>
    <t>Do workers ever receive advances or loans from the farm/group?</t>
  </si>
  <si>
    <t>Ensure that advances/loans amount to no more than 1-2 months' salary and that repayment terms are reasonable (no higher than prevailing market interest rates), documented, and agreed by both parties.</t>
  </si>
  <si>
    <t>Child Labor</t>
  </si>
  <si>
    <t>Is pre-school education and/or day care freely available for children in this community?</t>
  </si>
  <si>
    <t>Check if pre-school age children are taken on to farms and if so, if there is a safe place for them to be.</t>
  </si>
  <si>
    <t>Talk to parents and guardings about risk of children being on farms and work with farm owners and local organisations to find suitable and safe places for children to be when parent’s work.</t>
  </si>
  <si>
    <t>Does this community lack sufficient primary and secondary schools to educate all children?</t>
  </si>
  <si>
    <t>As a longer-term measure, engage with external actors to obtain support to improve school access.</t>
  </si>
  <si>
    <t>If there are schools in the community, do they charge any formal or informal fees to enroll children, or are there costs associated with education including books, uniform, transport, etc.?</t>
  </si>
  <si>
    <t>As a longer-term measure, engage with external actors to obtain support for children whose families cannot afford these costs.</t>
  </si>
  <si>
    <t>If schools are available in the community, do parents keep children home from school in order to work or do household tasks; and/or do older children drop out of school to work?</t>
  </si>
  <si>
    <t>Raise awareness among workers/members/families of the importance of sending children to school and the Rainforest Alliance requirement against child labor.</t>
  </si>
  <si>
    <t>Is it considered normal in this community for children to work in farming?</t>
  </si>
  <si>
    <t>Harassement and Violence</t>
  </si>
  <si>
    <t>If you hire labor (beyond family labor), are there female workers between them who work without the presence of their partner or another relative who work with male workers?</t>
  </si>
  <si>
    <t>Ensure that female workers work together, if possible, with a female supervisor.</t>
  </si>
  <si>
    <t>If you hire labor (beyond family labor), are there young workers (below 21) who work without the presence of a family member?</t>
  </si>
  <si>
    <t>Ensure that young workers work in a safe environment, in a group, if possible with a female supervisor.</t>
  </si>
  <si>
    <t>Do you have female and/or young workers amongst your hired labor (beyond family labor) who work in an isolated environment?</t>
  </si>
  <si>
    <t>Ensure that they work in groups with at least several women, if possible with a female supervisor.</t>
  </si>
  <si>
    <t>Have all supervisors been trained on appropriate behavior and the procedures that are in place to address inappropriate behavior towards other workers?</t>
  </si>
  <si>
    <t>Company supervisors are trained to use appropriate disciplinary techniques and procedures. A policy is in place to suspend or terminate supervisors who do not adhere to these techniques and procedures.</t>
  </si>
  <si>
    <t>Does the farm/group hire security guards to protect the premises?</t>
  </si>
  <si>
    <t>Ensure that workers are able to come and go from the farm without intimidation from security guards.  Train security guards on proper conduct including a prohibition on threats and bribery.</t>
  </si>
  <si>
    <t>Do workers lack awareness of how they can raise concerns about any labor abuses?</t>
  </si>
  <si>
    <t>Distribute information within the group/farm and/or conduct trainings for workers on the use and functioning of the grievance mechanism and the presence and functions of the pp/committee for human rights issues.</t>
  </si>
  <si>
    <t>Do workers/member farmers lack awareness of the concepts of discrimination, forced labor, child labor, and workplace harassment and violence and the difference between acceptable and unacceptable behavior.</t>
  </si>
  <si>
    <t>Inform workers in their own language on concepts, acceptable behavior, rights and procedures in place regarding the four topics.</t>
  </si>
  <si>
    <t>C.</t>
  </si>
  <si>
    <t>Will the gender plan elaborated with the outcomes of this assessment be incorporated in the general management plan?</t>
  </si>
  <si>
    <t>Share the outcomes of this gender analysis with group/farm management. Elaborate the gender plan in coordination with group/farm management and have it incorporated in the general management plan</t>
  </si>
  <si>
    <t>Ensure that progress of the gender plan will be frequently discussed in the management meetings</t>
  </si>
  <si>
    <t>Does farm/group management understand the concepts of sex, gender,and gender equality?</t>
  </si>
  <si>
    <t>Organize awareness sessions with management on concepts and importance of gender equality and related issues</t>
  </si>
  <si>
    <t>Is monitoring with sex-disaggregated data carried out for (elected) leadership positions, participation in training, access to loans for farm investments, diversification, workers wages (SH) or for workers, workers wages, access to supervisory, f/m in workers union, f/m in supervisory or management positions... (M/LF)</t>
  </si>
  <si>
    <t>Introduce monitoring with sex-disaggregated data and make sure that the collected data are shared with the person/committee responsible for gender.</t>
  </si>
  <si>
    <t>Do men and women have an equal role in decision making?</t>
  </si>
  <si>
    <t>Raise awareness about importance to include more women (or men) in decision making positionsOrganize leadership trainings for womenFacilitate participation of women in meetings by adjusting location, timing, etc.</t>
  </si>
  <si>
    <t>Are supervisory and management jobs and other better paid jobs accessible for men and women?</t>
  </si>
  <si>
    <t>Ensure that job requirements can be fulfilled by both men and women where possibleOffer additional training on management, administration and other topics for women to facilitate their access to better paid jobs</t>
  </si>
  <si>
    <r>
      <t>CH management</t>
    </r>
    <r>
      <rPr>
        <sz val="10"/>
        <color rgb="FFFF0000"/>
        <rFont val="Calibri"/>
        <family val="2"/>
        <scheme val="minor"/>
      </rPr>
      <t>/group members</t>
    </r>
  </si>
  <si>
    <r>
      <t xml:space="preserve">Are trainings </t>
    </r>
    <r>
      <rPr>
        <sz val="10"/>
        <color rgb="FFFF0000"/>
        <rFont val="Calibri"/>
        <family val="2"/>
        <scheme val="minor"/>
      </rPr>
      <t>(for farmers and CH staff?)</t>
    </r>
    <r>
      <rPr>
        <sz val="10"/>
        <color theme="1"/>
        <rFont val="Calibri"/>
        <family val="2"/>
        <scheme val="minor"/>
      </rPr>
      <t xml:space="preserve"> considering the needs and interests of both men and women?</t>
    </r>
  </si>
  <si>
    <t>Do assessment for training and organize training on topics on basis of its outcomesFacilitate participation of women by adjusting location, timing, use of female facilitators, local language...Train women to become internal inspector or trainer</t>
  </si>
  <si>
    <t>Do women and men receive the same remuneration and benefits related to a job of equal value?</t>
  </si>
  <si>
    <t>Ensure that all workers have access to information about the wages and benefits that relateto different job types in their own languageEnsure that jobs of equal value receive equal pay and benefits</t>
  </si>
  <si>
    <t>Do women and men have the same access to farmers' cooperative? (SH)</t>
  </si>
  <si>
    <t>Promote members registration as a coupleUse agricultural activities as a criterion to become a member, instead of landownershipFacilitate female farmers registration by offering a reduction of memberships fee Approach female farmers personally to invite them to becomemember</t>
  </si>
  <si>
    <t>Do female and male workers have the same access to workers union? (M/LF)</t>
  </si>
  <si>
    <t>Promote female workers participation by training, awareness raising of male leaders and workers, personal invites, target setting</t>
  </si>
  <si>
    <t>Do female and male farmers have the same access to inputs and services like loans for agricultural investment, seedlings, information, etc.? (SH)</t>
  </si>
  <si>
    <t>Ensure that male and female farmers are aware of inputs and services being offered and know where and how to access themEnsure that measures are in place to facilitate access of female farmers to inputs and services taking into account their time poverty and lack of means of transport (time and place of reception, required documents, etc.)Monitor the reception of inputs and services with sex-disaggregated data, identify gaps</t>
  </si>
  <si>
    <t>Do female and male workers have the same access to inputs and services like training, health services, benefits</t>
  </si>
  <si>
    <t>Ensure that male and female farmers are aware of inputs and services being offered and know where and how to access themEnsure that measures are in place to facilitate access of female farmers to inputs and services taking into account their time poverty and lack of means of transport (time and place of reception, required documents, etc.). Monitor the reception of inputs and services with sex-disaggregated data, identify gaps.</t>
  </si>
  <si>
    <t xml:space="preserve">D. </t>
  </si>
  <si>
    <t>Deforestation and Biodiversity (Align with work of Tiffany)</t>
  </si>
  <si>
    <t>Group management</t>
  </si>
  <si>
    <t>Is there a map in place that outlines natural forests and other natural ecosystems (such as savanna, wetlands, peatlands), production areas, protected areas and set-aside land, and rivers?</t>
  </si>
  <si>
    <t>Concerning group members</t>
  </si>
  <si>
    <t xml:space="preserve">Is it probable that there producers that have borders to forests, protected areas and rivers? </t>
  </si>
  <si>
    <t>Awareness raising of the requirements related to these – no degradation of forests, protected areas and natural ecosystems, no-application zones of pesticides and riparian buffer zones?</t>
  </si>
  <si>
    <t>Is it likely producers are not aware that the should maintain natural vegetation on the farm?</t>
  </si>
  <si>
    <t xml:space="preserve">Awareness raising of producers on maintenance of natural vegetation on the farm. </t>
  </si>
  <si>
    <t>Is it likely that producers hunt on the farm?</t>
  </si>
  <si>
    <t xml:space="preserve">Awareness raising of producers on hunting requirements. </t>
  </si>
  <si>
    <t>Are there any endangered species in the area? And if so, do you think that farmers are aware of the endangered species there are and how to protect them?</t>
  </si>
  <si>
    <t>Awareness raising on endangered species and how to protect them.</t>
  </si>
  <si>
    <t>Main aspects based on AMEA guidelines:</t>
  </si>
  <si>
    <t>A. Organizational purpose and Governance practices</t>
  </si>
  <si>
    <t>B. Business management</t>
  </si>
  <si>
    <t>C. Member engagement and planning</t>
  </si>
  <si>
    <t>D. Human resource management</t>
  </si>
  <si>
    <t>E. Financial management</t>
  </si>
  <si>
    <t>F. Community and stakeholder engagement</t>
  </si>
  <si>
    <t>G. Member services and business activiies</t>
  </si>
  <si>
    <t>Red</t>
  </si>
  <si>
    <t>From the AMEA guidelines</t>
  </si>
  <si>
    <t>Yellow</t>
  </si>
  <si>
    <t>From the M4 tool</t>
  </si>
  <si>
    <t>Wit:</t>
  </si>
  <si>
    <t>From the NewForesight tool</t>
  </si>
  <si>
    <t>Beige:</t>
  </si>
  <si>
    <t>From the Adore tool</t>
  </si>
  <si>
    <t>Certification option (group or large estate)</t>
  </si>
  <si>
    <t xml:space="preserve">Which CHs does this apply to? </t>
  </si>
  <si>
    <t>All Farmer Groups</t>
  </si>
  <si>
    <t>Management capacity</t>
  </si>
  <si>
    <t xml:space="preserve">Based on the outcomes of the capacity assessment tool, have you identified areas to improve? If yes, please indicate which actions you want to take for the applicable areas of the 7 areas included in the Capacity Assessment Tool. </t>
  </si>
  <si>
    <t>Do you/will you make use of intermediaries* in your supply chain?</t>
  </si>
  <si>
    <t>Include all intermediaries in your traceability procedure. Train the intermediaries on traceability. Monitor traceability, calibration of scales and record keeping at intermediaries (during the harvest period) and cross-check with information of sales from a sample of producers. If intermediaires are paid according to weight bought in, mitigation should include regular verification of scales.</t>
  </si>
  <si>
    <t xml:space="preserve">Include record keeping in training plan.
Monitor record keeping. </t>
  </si>
  <si>
    <t>Do you expect farmers to have difficulties keeping records?</t>
  </si>
  <si>
    <t>All farmer organizations</t>
  </si>
  <si>
    <t>Implement a system for identifying the products originating from certified producers by means of physical or visual identification and in the tracebaility documents (receipts, registry, etc.).</t>
  </si>
  <si>
    <t>Yield estimation</t>
  </si>
  <si>
    <t>Is there an important pressure on the land? Do farmers often divide or sell their land?</t>
  </si>
  <si>
    <t xml:space="preserve">Include assessment of the certified area for each producer in the yearly internal inspections to ensure that the areas in the group member administration match the reality of the farms. </t>
  </si>
  <si>
    <t>Information on harvested volumes based on deliveries might not be reliable, therefore, put a system in place to get information on harvested volumes (this can be done by asking  producers directly through out the year or during internal inspections).</t>
  </si>
  <si>
    <t xml:space="preserve">Guarantee that the farm managers is the same year after year through the internal inspections and that they are aware of the traceability requirements. Check if farm operator also manages non-certified farms and if so, encourage to include them in the certified group as well. </t>
  </si>
  <si>
    <t>Does the certified product need to be aggregated for processing?</t>
  </si>
  <si>
    <t>Mixing with non-certified products might occur to guarantee minimum volume for processing. 
Group management to put a control system to regularly check that product separation is respected (also at subcontractor level).</t>
  </si>
  <si>
    <t>Use of banned inputs</t>
  </si>
  <si>
    <t>Review the Rainforest Alliance list of banned agrochemicals: 
Is it common practice in the region to use one or more of the agrochemicals from the banned pesticide list, including on the non-certified crops on the farm?</t>
  </si>
  <si>
    <t xml:space="preserve">Group member training on the prohibition of the use of banned agrochemicals, and which ones those are. 
Group members trained on the risk of using highly hazardous agrochemicals.
Include verification on use of banned agrochemicals in internal inspections. 
Monitoring of use of banned agrochemicals during application period.
Set up system to collect stocks of banned agrochemicals from the group members.
Note: farmers that have used banned agrochemicals for the harvest to be certified cannot be included in the certification and have to wait for the next harvest cycle to apply again. </t>
  </si>
  <si>
    <t>Review the Rainforest Alliance list of banned agrochemicals: 
Is it common practice in the region to use one or more of the agrochemicals from the banned pesticide list?</t>
  </si>
  <si>
    <t>No specific mitigation action</t>
  </si>
  <si>
    <t xml:space="preserve">Review the Rainforest Alliance list of banned agrochemicals: 
If you are certified by other standards, are there any RA banned agrochemicals that are not banned under these other standards?  
</t>
  </si>
  <si>
    <t xml:space="preserve">Group member training on the prohibition of the use of banned agrochemicals, and which ones those are. 
up member training on the prohibition of the use of banned agrochemicals, and which ones those are. 
Group members trained on the risk of using highly hazardous agrochemicals.
Include verification on use of banned agrochemicals in internal inspections. 
Monitoring of use of banned agrochemicals during application period.
Set up system to collect stocks of banned agrochemicals from the group members.
Note: farmers that have used banned agrochemicals for the harvest to be certified cannot be included in the certification and have to wait for the next harvest cycle to apply again. </t>
  </si>
  <si>
    <t>Does your group already have an effective IPM system for the certified crop in place, including the identification and monitoring of pests?</t>
  </si>
  <si>
    <t>Make sure all members have the necessary knowledge and skills to apply IPM.</t>
  </si>
  <si>
    <t>Develop the IPM strategy for your crop, including the development of a pest monitoring system and the establishment of action thresholds. (May need to contact local university or extension service.)
Make sure all members have the necessary knowledge and skills to apply IPM.
Train members on record keeping.
Identify sources for the purchase of lower toxicity agrochemicals as well as non-chemical pest control products.</t>
  </si>
  <si>
    <t>Pesticide residues</t>
  </si>
  <si>
    <t>Do you or your buyer regularly check samples of the crop for residues of agrochemicals (MRL)?</t>
  </si>
  <si>
    <t>Make sure there is a good traceability system back to the producer</t>
  </si>
  <si>
    <t>Make sure there is a good traceability system back to the farm units
Identify a laboratory for residue analysis and set up a sampling system and procedure</t>
  </si>
  <si>
    <t>Are all workers/farmers spraying agrochemicals using the correct PPE at all times when they apply agrochemicals?</t>
  </si>
  <si>
    <t>Ensure availability of sufficient PPE for all those applying agrochemicals.
Develop and implement management policies on the correct use of PPE.
Make sure all those applying agrochemicals are trained on correct application of the agrochemicals and PPE.
up member training on the prohibition of the use of banned agrochemicals, and which ones those are. 
Group members trained on the risk of using highly hazardous agrochemicals.
For group, explore the option of developing spray teams to replace agrochemical application by individual group members.</t>
  </si>
  <si>
    <t>Soil conservation</t>
  </si>
  <si>
    <t>Water management</t>
  </si>
  <si>
    <t>Soil fertility</t>
  </si>
  <si>
    <t>Nutrient deficiencies</t>
  </si>
  <si>
    <t>Is soil testing being done to determine fertilizer application?</t>
  </si>
  <si>
    <t>Determine appropriate fertilizer (both organic and inorganic) application schemes.</t>
  </si>
  <si>
    <t>See if soil testing can be introduced or if nutrient deficiency can be otherwise  determined by observation in crop or vegetation</t>
  </si>
  <si>
    <t>KM: I have copied this from Indiv CH for trader led groups - important that on sites with more than x no of workers, this rule also applies. What is the no of workers this should apply from?</t>
  </si>
  <si>
    <t xml:space="preserve">Are any of the following groups present on or near the farm or group:
- Migrant workers (foreign or from within the country)
- Specific ethnic minority groups (any ethnicities which are not the largest ethnicity within the workforce)
-Indigenous groups (where applicable)
-Groups whose members do not speak the dominant language in the country &amp; region 
</t>
  </si>
  <si>
    <t>Assess whether members of these groups are group members, or workers on the farm,  or working with group members, or contracted as group staff
If this is the case, include unconscious bias and other anti discriminatory practices in the training and awareness raising of staff and management as required in 3.1.1 AND
- publish vacancies for management and supervisory functions in a language(s) and in places accessible for all</t>
  </si>
  <si>
    <t>Wording to be adjusted (needs to be easy to understand). What do we mean with underrepresented?</t>
  </si>
  <si>
    <t xml:space="preserve">If any of the following groups are present on the farm, have you undertaken action to fairly represent them amongst management, as internal inspector, or other decision making functions? : 
-Women -&gt; will go to gender questions
-Migrant workers (foreign or from within the country)
- Specific ethnic minority groups (any ethnicities which are not the largest ethnicity within the workforce)
-Indigenous groups (where applicable)
-Groups whose members do not speak the dominant language in the country &amp; region </t>
  </si>
  <si>
    <t>medium, High</t>
  </si>
  <si>
    <t/>
  </si>
  <si>
    <t xml:space="preserve">Has the group's leadership taken any targeted action to prevent violence and harassment (including sexual harassment)? </t>
  </si>
  <si>
    <t>This is the only appropriate formulation  for this question  - even still risk of false answers is high</t>
  </si>
  <si>
    <t>Med &amp; High</t>
  </si>
  <si>
    <t xml:space="preserve"> Implement at least one of the following measures:
- Training of trainers, internal inspectors and other persons in direct contact with members and their workers on respectful behavior and concepts of workplace violence and harassment
- training of workers on the topic on respectful behavior and concepts of workplace violence and harassment
Please note: in most cases workplace violence and harassment will relate to experiences faced by women. However risks are also faced by men. Ensure your answers cover risks in relation to all workers regardless of gender.</t>
  </si>
  <si>
    <t>Are farmer members required to validate hired workers' ages at the time they are appointed?</t>
  </si>
  <si>
    <t xml:space="preserve">In line with core requirement 1.2.2, for hired young workers (15 - 17 years), the registry contains:
•	housing address
•	Name and address of parent(s) or legal guardian(s)
•	School registration
•	Type of work or tasks
•	The number of daily and weekly working hours.                                                                                                               </t>
  </si>
  <si>
    <t xml:space="preserve">This question is critical - while not focused on  external  risks - clarity and verifiability of  the question on age verification is of highest importance </t>
  </si>
  <si>
    <t xml:space="preserve">Communicate to all farmers, who report they hire labour, how to verify the age of all new hires at the workplace, including those supplied by labour providers, in line with Core Requirement 1.2.2. Verification of age should be based on identity documents, school and medical records or other verifiable forms of identification proof. In line with core requirement 1.2.2, for hired young workers (15 - 17 years), the registry should contains:
•	housing address
•	Name and address of parent(s) or legal guardian(s)
•	School registration
•	Type of work or tasks
•	The number of daily and weekly working hours.       </t>
  </si>
  <si>
    <t>a.For each under-18 year old worker, identify and record the name and contact information for their consenting family member.   b. For each under-18 year old worker, identify the responsible adult member who will be supervising and guiding the child in work (‘young worker supervisor’)
b.Where a high proportion of children and a low number of adults are part of the labor force, ensure the ratio of adult supervisors to workers younger than 18 meets national labor law requirements.</t>
  </si>
  <si>
    <t xml:space="preserve">List the tasks and processes that involve hazardous working conditions </t>
  </si>
  <si>
    <t xml:space="preserve">1) List the hazardous tasks / processes. 2) Communicate this list to all group members and; 3) through internal inspections and child labor monitoring, ensure members are aware that workers younger than 18 cannot perform these hazardous tasks. </t>
  </si>
  <si>
    <t xml:space="preserve">1) Develop a list of tasks and work processes – aligned with any relevant national policy - from which under 18s would be banned from performing. Ensure the list covers jobs that involve hazardous substances, dangerous equipment or heavy lifting. The list of tasks should also make clear that underage workers are prohibited from performing work at night or during school hours. 
2) Review the list every season to ensure list is up to date with national policy.
3) Communicate to all group members what tasks are and are not hazardous                                                                               4) Clarify to group members that work by under 18s must be performed in accordance with the list                                   5) clarify internal steps and potential internal sanctions where it is discovered that a member is permitting under-18s to perform hazardous work.
</t>
  </si>
  <si>
    <t xml:space="preserve">In addition to steps outlined in row 54: 1) Develop checklist to systematically monitor working conditions of under 18s, covering: protection against performing prohibited hazardous tasks, protection from harassment, abuse in the workplace. 2) Use this checklist at internal inspections; </t>
  </si>
  <si>
    <t>Is the group taking any steps to protect under 18 year old workers / children of group members from  conducting hazardous tasks?</t>
  </si>
  <si>
    <t xml:space="preserve">Please list the steps; In addition to steps outlined in row 53, develop and implement Child Labor Monitoring System in accordance with A&amp;A Monitoring Guidance and steps outlined in row 70 </t>
  </si>
  <si>
    <t>In addition to steps outlined in row 54 and 55, set up child labor monitoring system in accordance with steps outlined in row 70 and Assess and Address monitoring guidance</t>
  </si>
  <si>
    <t>no further steps (beyond those outlined in row 54)</t>
  </si>
  <si>
    <t xml:space="preserve">Do children of group staff, group members and group members' workers, of school-going age, attend school within a safe walking distance or at reasonable traveling distance using safe transport? </t>
  </si>
  <si>
    <t>1) Identify reasons why children do not go to school: a) distance to school b) quality of education/violence in school / absence of teacher c) costs associated with schooling; 3) based on the analysis, together with local department of education and local NGOs, develop ways to support access to education for children of group staff, members or members' workers; this could include satelite classrooms in villages currently without schools, setting up sustainable and safe transport for the youngest children; removing barriers to education (e.g. birth certificates, family income, learning materials through support from government/supply chain partners)  3) create awareness about importance of education with group members &amp; discuss ways with members how group can support children's education</t>
  </si>
  <si>
    <t xml:space="preserve">Ergon view: All  countries we are looking at  this stage offer some  free or heavily subsidized education option  -  risk is more in relation to accessibility as opposed to availability  or affordability </t>
  </si>
  <si>
    <t xml:space="preserve">Meike: there should be an option of don't know. The person filling in this information probably does not know exactly how far the schools are from all the farms...In the future maybe we can do something with automatization. </t>
  </si>
  <si>
    <t>1) Monitor school going behavior of members' children of school going age, through internal inspections and the assess and address monitoring; 2) The assess and address committee to establish contact with department of education to collaborate on drop-out cases / temporary absence / child labor cases when they happen</t>
  </si>
  <si>
    <t>Do under-18s perform work on any of the farms within the group?</t>
  </si>
  <si>
    <t xml:space="preserve"> A&amp;A committee to set up a child labour monitoring system including child labor monitors/child labor liaison officers. The plan should specify  1) how management will promote awareness (through child labor monitors as well as directly) on tasks that children are allowed to do and underage and hazardous child labor 2)  how frequent child labor monitors will monitor that children are only performing non-hazardous, age appropriate tasks that do not interfere with schooling and 3) what follow up steps will be taken when risk of child labor increases 4) what the remediation process involves when cases have been confirmed through the grievance mechanism. 
</t>
  </si>
  <si>
    <t>1) Members are informed about policy of family child work and hiring young workers, including the age from which children can support their parents and conduct light work, the age from which children can be hired individually, in accordance with the Rainforest Alliance Standard as well as the national law. 2) Assess and address model is cleary explained to promote transparency about child labor risks and support solutions to mitigate the risk</t>
  </si>
  <si>
    <t>When national law requirs medical screening tests for young workers before they start their employment contract, remind farmers of this requirement and verify this as part of internal inspections.</t>
  </si>
  <si>
    <t>Does the farm/group use labour providers to recruit any workers?</t>
  </si>
  <si>
    <t xml:space="preserve">1. In the case of a small farm, the name, contact, and, if labor provider is officially registered and the official registration number of the labor provider is recorded.
2. Farms that employ an average of 5 or more workers, and group management, must ensure that the labor provider is licensed or certified by the competent national authority, if applicable.
</t>
  </si>
  <si>
    <t>1. Farms employing an average of 5 or more workers and group management should have written contracts with each labor provider, requiring that labor providers abide by RA worker protection standards.
2. When possible, farms/groups should directly contract workers who are recruited by labor providers.
3. For workers whose direct employer is a labor provider, the Assess &amp; Address monitoring system should check periodically with some of these workers to ensure that their pay, working conditions, etc. are as promised by the labor provider.
4. Workers recruited through labor providers should be treated equally with other workers and provided the same information about their protections under the RA standard.
5. The Assess &amp; Address monitoring system should periodically check with workers who are recruited through labor providers, to see if they owe any debts related to recruitment fees. If so, the farm should negotiate with the labor provider full repayment of these fees to the worker.
6. Farms/groups should stop working with labor recruiters that do not meet these expectations.</t>
  </si>
  <si>
    <t>1. Farms/groups must ensure that workers have written or verbal contracts in place according to requirement 3.3.
2. When calculated by volume, workers' pay must equal at least the minimum wage based on a 48-hour working week or national legal working hours limit.
3. Deductions from wages for costs such as employer-provided housing or food must only be taken with workers' consent.
4. Farms that employ an average of 5 or more workers, and group management, must pay workers at least monthly and provide workers pay slips showing hours worked (regular and overtime) and/or volume produced, calculation of wages and deductions, and wages paid.</t>
  </si>
  <si>
    <t>1. Group management should confirm that personnel responsible for wage payment are correctly trained in calculations and requirements.</t>
  </si>
  <si>
    <t>1. Farms/groups should communicate to workers of their rights under the law to freely leave the job. This can be done through their contracts, information posted in the workplace, a workers' organization, one of the farm's committees, or other means.
2. For workers living on the farm, farms should communicate their rights to freedom of movement on and off the farm outside working hours.</t>
  </si>
  <si>
    <t>Non-local workers are included among the workforce 
How will we know this; is it a question in the registry?</t>
  </si>
  <si>
    <t>1. Farms/groups should not require workers to pay any type of deposit or provide any personal document to management, other than to confirm identity at the time of hiring.</t>
  </si>
  <si>
    <t>1. The Assess &amp; Address monitoring system, working with other committees such as the Grievance Committee, should periodically check with workers to see if they have had to pay deposits or hand over documents.
2. In instances where workers prefer to provide documents or other belongings to management for safe keeping, farm/group management must ensure that workers have permanent, unrestricted access to these locations.</t>
  </si>
  <si>
    <t xml:space="preserve">Shouldn't management keep these actions in place? </t>
  </si>
  <si>
    <t xml:space="preserve">Formulation of a policy on gender equality and women’s empowerment which will be shared with the rest of the group, AND/OR
Stakeholder mapping of gender related organizations that could help to incorporate gender within group, AND/OR
Ensure that management and/or other high-level functions are accountable for meeting the gender plan targets
</t>
  </si>
  <si>
    <t>Is a significant number of female farmers (co) member of the group?</t>
  </si>
  <si>
    <t>no further action needed</t>
  </si>
  <si>
    <t>- Develop measures to facilitate access of female farmers to the group (e.g. by lowering membership fees, by promoting co- registration with partner, by actively inviting female farmers to become a part, by installing a minimum quota, etc.) AND/OR
- Undertake measures to ensure that trainings and other services that are offered by the group are accessible for all female farmers</t>
  </si>
  <si>
    <t>Are female farmers currently represented significally in relation to their number amongst trainers, internal inspectors and/or other high level functions within the group</t>
  </si>
  <si>
    <t xml:space="preserve"> establish a minimum quota for female trainers and inspectors and other high level functions AND/OR
- organize training targeted at female farmers that is needed to be eligible as a trainer, inspector or other high level function AND/OR
- make sure job announcements reach male AND female farmers and that job requirements are achievable for female farmers AND/OR
- give training to management staff involved in recruitment on unconscious bias and methodologies to prevent gender based discriminatory practices</t>
  </si>
  <si>
    <t>Have management, supervisors, and/or internal inspectors been trained in the past year on gender equality?</t>
  </si>
  <si>
    <t>-Train management, supervisors, and/or internal inspectors annually on issues related to gender equality and women’s empowerment (maternity leave, sexual harassment…) AND/OR
make gender-related trainings (e.g. sexual harassment, discrimination, gender equality or gender bias) a requirement for all management, supervisors, and internal inspectors, AND/OR
partner with local NGOs to provide gender bias or gender equality training to management, supervisors, internal inspectors</t>
  </si>
  <si>
    <t>Analysis Geodata</t>
  </si>
  <si>
    <t>Deforestation</t>
  </si>
  <si>
    <t xml:space="preserve">Member provided envelope and the overlap with Deforestation country risk map showed risks </t>
  </si>
  <si>
    <t>Automatic</t>
  </si>
  <si>
    <t>?</t>
  </si>
  <si>
    <t>Identify farms located in the high and medium risk areas (red and orange) and include them in the Internal Inspection plan according to:
Farms in red area should be identified and if deforestation happened within the farm boundaries, the farm should be excluded from the certification 
For farms in orange area, verify if there are parts of them that fall within the red area and if so, identify whether deforestation happend within the boudaries, if yes, the farm should be excluded from the certification
For those producers that are orange or red, and it seems like they have not deforested, but are close to areas where there is still forest and/or where recent deforestation has happened: inform them that deforestation is not allowed, set up MoUs with them that they will not expand into the forest; organize awareness raising sessions</t>
  </si>
  <si>
    <t>Henriette: I thought we were going to discuss the follow up on the risk categories, and that it was not decided yet.</t>
  </si>
  <si>
    <t xml:space="preserve">Member provided geodata (point/polygon) and they overlap with deforestation country risk map </t>
  </si>
  <si>
    <t>Include in montintoring and internal inspection activities data from the analysis:
farms/farm units whose buffers/polygons overlap completely with deforested area should not be certified
Member to verify whether deforestation occurred inside farms/farm units whose buffers/polygons partly overlap with deforested area.</t>
  </si>
  <si>
    <t>Protected Areas</t>
  </si>
  <si>
    <t>Member provided points and they overlap with PA country risk map (for areas in which production is forbidden and for areas in which production is allowed under certain conditions)</t>
  </si>
  <si>
    <t>the follow ups of the member, are indicated per farm/farm unit in the table below. These are included in the management plan and should be checked in the internal inspections of the current year (if possible) or consecutive year after the audit. If the latter, the management plan must be updated because as a result of the audit, there could be farm/farm units that are excluded.
Farmers in no go Protected Area: are to be excluded from certification.
Farmers in area where certain production is allowed: verify whether regulations are met and management plan is in place. 
Farmers close to no go Protected Area: verify boundaries of farm and protected area do not overlap. With those farmers inform them that encroachment is not allowed (and inform them on the boundaries), set up MoUs that they won't encroach.</t>
  </si>
  <si>
    <t>HCVs 4.1</t>
  </si>
  <si>
    <t>Medium/Large Farms</t>
  </si>
  <si>
    <t>Is the farm (or any farm in a group) located closer than 5 km to an Intact Forest Landscape?</t>
  </si>
  <si>
    <t>no further action required</t>
  </si>
  <si>
    <t>Do not threaten the main conservation attributes of the area, i.e. the values for which the area has been protected or classified as a PA, KBA or Ramsar site</t>
  </si>
  <si>
    <t>`no further action required</t>
  </si>
  <si>
    <t>Medium/Large Farms that are larger than 10,000 hectares</t>
  </si>
  <si>
    <t>Have you answered yes to questions on IFLs, KBAs (etc.) or customary rights of communities?</t>
  </si>
  <si>
    <t>Can this be automatized? We know the size, and the answers to the previous questions. Henriette: We know the size, but we don't necessarily know the answer to the previous questions, as it will not be automized, right?</t>
  </si>
  <si>
    <t>Native Vegetation 4.2</t>
  </si>
  <si>
    <t>Natural Ecosystems 4.2</t>
  </si>
  <si>
    <t>Are management, supervisors, and/or internal inspectors aware of the risks and impacts that climate change poses to livelihoods and production systems?</t>
  </si>
  <si>
    <t>Have management, supervisors, and/or internal inspectors identified the most significant climate change threats/risks/impacts (current and projected) on livelihood resources and farming systems?</t>
  </si>
  <si>
    <t>a) Carry out a climate change risk assesment to identify and describe the most significant climate risks based on RA CC risk assessment tool.</t>
  </si>
  <si>
    <t xml:space="preserve">Do management, supervisors, and /or internal inpsectors have access to relevant climate change information, skills and services to develop and employ adaptation strategies?  </t>
  </si>
  <si>
    <t>Concat 1 (Do not Change)</t>
  </si>
  <si>
    <t>Concat 2(Do not Change)</t>
  </si>
  <si>
    <t>Problema</t>
  </si>
  <si>
    <t xml:space="preserve">Todos </t>
  </si>
  <si>
    <t>Todos</t>
  </si>
  <si>
    <t>Grande</t>
  </si>
  <si>
    <t>Ambiente</t>
  </si>
  <si>
    <t>AAVC</t>
  </si>
  <si>
    <t>Anexo S3</t>
  </si>
  <si>
    <t>Cultivo:</t>
  </si>
  <si>
    <t>Resposta</t>
  </si>
  <si>
    <t>Requirement in Standard</t>
  </si>
  <si>
    <t>Question #</t>
  </si>
  <si>
    <t>Answer (select)</t>
  </si>
  <si>
    <t>Mitigation measure</t>
  </si>
  <si>
    <t>Certificate's Holder own mitigation measure</t>
  </si>
  <si>
    <t>(Does not apply for this type of Certificate Holder)</t>
  </si>
  <si>
    <t>Certificate Holder's own risks identified</t>
  </si>
  <si>
    <t>Rainforest Alliance Basic Farm Risk Assessment Tool</t>
  </si>
  <si>
    <t>Type of Certificate Holder (select)</t>
  </si>
  <si>
    <t>Certificação em Grupo</t>
  </si>
  <si>
    <t>Não</t>
  </si>
  <si>
    <t>Sim</t>
  </si>
  <si>
    <t>Não/não sei.</t>
  </si>
  <si>
    <t>Tipo de Detentor de Certificado (selecione)</t>
  </si>
  <si>
    <t>Requisito da Norma</t>
  </si>
  <si>
    <t>Nº da Questão</t>
  </si>
  <si>
    <t>Questão</t>
  </si>
  <si>
    <t>Resposta (selecione)</t>
  </si>
  <si>
    <t>Medida de mitigação</t>
  </si>
  <si>
    <t>Medida de mitigação própria do Detentor de Certificado</t>
  </si>
  <si>
    <t>(Não se aplica para este tipo de Titular de Certificado)</t>
  </si>
  <si>
    <t>Riscos identificados pelo próprio Detentor de Certificado</t>
  </si>
  <si>
    <t>Ferramenta de Análise de Risco para Fazendas</t>
  </si>
  <si>
    <t>N/D</t>
  </si>
  <si>
    <t>በአደጋ ስጋት ዳሰሳ ውስጥ እስካሁን ላልተካተቱ አገሮች ወይም ሰብሎች፣ እባክዎ በተለዩት ስጋቶች ላይ በመመስረት ተገቢውን የማስተካከያ እርምጃዎችን ይምረጡ።</t>
  </si>
  <si>
    <t>リスク分布図にまだ含まれていない国や農作物については、特定されたリスクに基づいた適切な緩和策を選択してください。</t>
  </si>
  <si>
    <t>Untuk negara-negara atau tanaman yang belum termasuk dalam peta risiko, silakan pilih tindakan mitigasi yang sesuai berdasarkan risiko yang telah diidentifikasikan</t>
  </si>
  <si>
    <t>对于本风险地图未包含的国家或农作物，请根据判定出的风险选择适宜的减缓措施。</t>
  </si>
  <si>
    <t>Đối với các nước hay các loại cây trồng chưa có trong bản đồ rủi ro, vui lòng chọn biện pháp giảm thiểu rủi ro thích hợp dựa trên những rủi ro đã xác định.</t>
  </si>
  <si>
    <t>Risk haritalarında yer almayan ülkeler ya da ürünler için lütfen tanımlanan risklere dayanarak uygun hafifletme önlemlerini seçin.</t>
  </si>
  <si>
    <t>Para países ou cultivos ainda não incluídos nos mapas de risco, por favor selecionar uma medida de mitigação com base nos riscos identificados.</t>
  </si>
  <si>
    <t>Pour les pays ou les cultures qui ne sont pas encore inclus dans les cartes de risques, veuillez sélectionner les mesures d'atténuation appropriées en vous basant sur les risques identifiés.</t>
  </si>
  <si>
    <t>Por favor seleccione las medidas de mitigación adecuadas basados en los riesgos identificados en caso de esos paises o cultivos que todavía no estén incluidos en los mapas de riesgos.</t>
  </si>
  <si>
    <t>For the countries or crops not included yet in the risk maps, please select the appropriate mitigation measures based on the identified risks.</t>
  </si>
  <si>
    <t>手引きM：自然生態系と植生</t>
  </si>
  <si>
    <t xml:space="preserve">Panduan M: Ekosistem dan Vegetasi Alami </t>
  </si>
  <si>
    <t>指南M：自然生态系统和植被</t>
  </si>
  <si>
    <t>Hướng dẫn M: Thảm thực vật và Hệ sinh thái Tự nhiên</t>
  </si>
  <si>
    <t>Kılavuz M: Doğal Ekosistemler ve Bitki Örtüsü</t>
  </si>
  <si>
    <t>Orientação M: Vegetação Nativa e Ecossistemas Naturais</t>
  </si>
  <si>
    <t>Document d’orientation M : Document d’orientation végétation indigène et écosystèmes naturels</t>
  </si>
  <si>
    <t>Guía M: Vegetación Nativa y Ecosistemas Naturales</t>
  </si>
  <si>
    <t>Guidance M: Natural Ecosystems and Vegetation</t>
  </si>
  <si>
    <t>የማስተካከያ እርምጃ  ("ዝቅተኛ፣ መካከለኛ፣ ከፍተኛ ስጋት" ለሚመለከተው ሀገር እና ምርት የህፃናት ጉልበት ብዝበዛ እና አስገድዶ ማሰራትን በተመለከተ ተፈፃሚ የሚሆነውን የሬንፎረስት አሊያንስ ስጋት ዳሰሳ ካርታን ይመልከቱ)</t>
  </si>
  <si>
    <t>緩和策（「低い、中間の、高いリスク」は、貴方の国と製品に適用される、児童労働と強制労働のためのレインフォレスト・アライアンスリスクマップを参照する）</t>
  </si>
  <si>
    <t>Tindakan mitigasi ("risiko rendah, medium, tinggi" mengacu pada Peta Risiko Rainforest Alliance untuk Pekerja Anak dan Kerja Paksa yang berlaku di negara dan produk Anda)</t>
  </si>
  <si>
    <t>缓解措施
（“低、中、高风险”指适用于贵国和产品的雨林联盟童工和强迫劳动风险地图）</t>
  </si>
  <si>
    <t xml:space="preserve">Giải pháp giảm nhẹ ("rủi ro thấp, trung bình, cao" đề cập đến Bản đồ Rủi ro của Rainforest Alliance đối với vấn đề Lao động Trẻ em và Lao động Cưỡng bức có thể áp dụng đối với quốc gia và sản phẩm của bạn) </t>
  </si>
  <si>
    <t>Hafifletme önlemi ("düşük, orta, yüksek risk" ülkenizde ve ürününüzde geçerli olan Çocuk İşçiliği ve Zorla Çalıştırma için Rainforest Alliance Risk Haritasını ifade eder)</t>
  </si>
  <si>
    <t>Medida de mitigação
("Baixo, médio e alto risco" se referem aos Mapas de Risco da Rainforest Alliance para trabalho infantil e trabalho forçado aplicáveis ao seu país e produto)</t>
  </si>
  <si>
    <t>Mesures d'atténuation ("risque bas, moyen, élevé" se refère aux cartes de risque Rainforest Alliance sur le Travail des Enfants et le Travail Forcé qui sont applicables à votre pays et votre produit)</t>
  </si>
  <si>
    <t>Mitigation measure 
("low, medium, high risk" refer to the Rainforest Alliance Risk Maps for Child Labor and Forced Labor applicable to your country and product)</t>
  </si>
  <si>
    <t xml:space="preserve">የሬንፎረስት አሊያንስ መሰረታዊ የእርሻ ስጋት ዳሰሳ መሳሪያ </t>
  </si>
  <si>
    <t>レインフォレスト・アライアンス基本的農場リスク査定ツール</t>
  </si>
  <si>
    <t>Alat bantu Penilaian Risiko Dasar Kebun Rainforest Alliance</t>
  </si>
  <si>
    <t>雨林联盟基本农场风险评估工具</t>
  </si>
  <si>
    <t>Công cụ Đánh giá Rủi ro Trang trại Cơ bản của Rainforest Alliance</t>
  </si>
  <si>
    <t>Rainforest Alliance Temel Arazi Risk Değerlendirmesi Aracı</t>
  </si>
  <si>
    <t>Outil d’évaluation de base des risques pour les exploitations agricoles de Rainforest Alliance</t>
  </si>
  <si>
    <t>Herramienta de Evaluación Básica de Riesgos Agrícolas de Rainforest Alliance</t>
  </si>
  <si>
    <t>ሁሉም</t>
  </si>
  <si>
    <t>全て</t>
  </si>
  <si>
    <t>Semua</t>
  </si>
  <si>
    <t>所有</t>
  </si>
  <si>
    <t>Tất cả</t>
  </si>
  <si>
    <t>Hepsi</t>
  </si>
  <si>
    <t>Tous</t>
  </si>
  <si>
    <t xml:space="preserve">የቡድን ሰርተፊኬሽን </t>
  </si>
  <si>
    <t>団体認証</t>
  </si>
  <si>
    <t>Sertifikasi Kelompok</t>
  </si>
  <si>
    <t>团体证书</t>
  </si>
  <si>
    <t>Chứng nhận Nhóm</t>
  </si>
  <si>
    <t>Grup Sertifikasyonu</t>
  </si>
  <si>
    <t>Certification de groupe</t>
  </si>
  <si>
    <t>Certificación de grupo</t>
  </si>
  <si>
    <t xml:space="preserve">ትልቅ </t>
  </si>
  <si>
    <t>大きな</t>
  </si>
  <si>
    <t>Besar</t>
  </si>
  <si>
    <t>大的</t>
  </si>
  <si>
    <t>Lớn</t>
  </si>
  <si>
    <t>Büyük</t>
  </si>
  <si>
    <t>Grand</t>
  </si>
  <si>
    <t>አይመለከተውም</t>
  </si>
  <si>
    <t>該当なし</t>
  </si>
  <si>
    <t>Tidak berlaku</t>
  </si>
  <si>
    <t>不适用</t>
  </si>
  <si>
    <t>Không áp dụng</t>
  </si>
  <si>
    <t>G.D.</t>
  </si>
  <si>
    <t>አይደለም/አላውቅም</t>
  </si>
  <si>
    <t>いいえ/わかりません</t>
  </si>
  <si>
    <t>Tidak/Tidak tahu</t>
  </si>
  <si>
    <t>否/不知道</t>
  </si>
  <si>
    <t>Không/không biết</t>
  </si>
  <si>
    <t>Hayır/Bilmiyorum</t>
  </si>
  <si>
    <t>Non/Ne sais pas</t>
  </si>
  <si>
    <t>No/No sabe</t>
  </si>
  <si>
    <t>አይደለም</t>
  </si>
  <si>
    <t>いいえ</t>
  </si>
  <si>
    <t>Tidak</t>
  </si>
  <si>
    <t>否</t>
  </si>
  <si>
    <t>Không</t>
  </si>
  <si>
    <t>Hayır</t>
  </si>
  <si>
    <t>Non</t>
  </si>
  <si>
    <t xml:space="preserve">አዎ </t>
  </si>
  <si>
    <t>はい</t>
  </si>
  <si>
    <t>Ya</t>
  </si>
  <si>
    <t>是</t>
  </si>
  <si>
    <t>Có</t>
  </si>
  <si>
    <t>Evet</t>
  </si>
  <si>
    <t>Oui</t>
  </si>
  <si>
    <t>Sí</t>
  </si>
  <si>
    <t xml:space="preserve">የሰርተፊኬት ባለቤት ራሱ የተለዩ ስጋት ዳሰሳ </t>
  </si>
  <si>
    <t>識別した認証保有者自身のリスク</t>
  </si>
  <si>
    <t>Identifikasi Risiko milik Pemegang Sertifikat</t>
  </si>
  <si>
    <t>已识别的证书持有者自身风险</t>
  </si>
  <si>
    <t>Các rủi ro của chính Đơn vị Sở hữu chứng nhận đã được xác định</t>
  </si>
  <si>
    <t>Sertifika Sahibinin kendi tanımladığı riskler</t>
  </si>
  <si>
    <t>Risques personnels auto-identifiés par les titulaires de certificats</t>
  </si>
  <si>
    <t>Los riesgos propios de identificados por el titular del certificado</t>
  </si>
  <si>
    <t>(ለዚህ አይነት የሰርተፊኬት ባለቤት አይመለከተውም )</t>
  </si>
  <si>
    <t>(この種類の認証保有者には該当しない）</t>
  </si>
  <si>
    <t>(Tidak berlaku untuk tipe Pemegang Sertifikat ini)</t>
  </si>
  <si>
    <t>（对此类证书持有者不适用）</t>
  </si>
  <si>
    <t>(Không áp dụng đối với loại Đơn vị sở hữu Chứng nhận này)</t>
  </si>
  <si>
    <t>(Bu tür Sertifika Sahibi için geçerli değil)</t>
  </si>
  <si>
    <t>(Ne s'applique pas à ce type de Titulaire de Certificat)</t>
  </si>
  <si>
    <t>(No aplica para este tipo de titulares de certificado)</t>
  </si>
  <si>
    <t>የሰርተፊኬት ባለቤቱ የማስተካከያ እርምጃ</t>
  </si>
  <si>
    <t>認証所有者自身の緩和策</t>
  </si>
  <si>
    <t xml:space="preserve">Tindakan mitigasi milik Pemegang Sertifikat </t>
  </si>
  <si>
    <t>证书持有者自身缓解措施</t>
  </si>
  <si>
    <t>Đơn vị sở hữu Chứng nhận có được giải pháp giảm nhẹ</t>
  </si>
  <si>
    <t>Sertifika Sahibi'nin kendi hafifletme önlemi</t>
  </si>
  <si>
    <t>Mesure d'atténuation propre du titulaire de certificat</t>
  </si>
  <si>
    <t>Medida de mitigación propia del Titular del Certificado</t>
  </si>
  <si>
    <t>የማስተካከያ እርምጃ</t>
  </si>
  <si>
    <t>緩和策</t>
  </si>
  <si>
    <t>Tindakan mitigasi</t>
  </si>
  <si>
    <t>缓解措施</t>
  </si>
  <si>
    <t>Giải pháp giảm nhẹ</t>
  </si>
  <si>
    <t>Hafifletme önlemi</t>
  </si>
  <si>
    <t>Mesure d’atténuation</t>
  </si>
  <si>
    <t>Medida de mitigación</t>
  </si>
  <si>
    <t>መልስ (ምረጥ)</t>
  </si>
  <si>
    <t>回答（選択する）</t>
  </si>
  <si>
    <t>Jawaban (pilih)</t>
  </si>
  <si>
    <t>答案（选择）</t>
  </si>
  <si>
    <t>Trả lời/Giải đáp (Lựa chọn)</t>
  </si>
  <si>
    <t>Cevap (seçiniz)</t>
  </si>
  <si>
    <t>Réponse (sélectionner)</t>
  </si>
  <si>
    <t>Respuesta (seleccionar)</t>
  </si>
  <si>
    <t>ጥያቄ</t>
  </si>
  <si>
    <t>質問</t>
  </si>
  <si>
    <t>Pertanyaan</t>
  </si>
  <si>
    <t>问题</t>
  </si>
  <si>
    <t>Câu hỏi/Thắc mắc</t>
  </si>
  <si>
    <t>Soru</t>
  </si>
  <si>
    <t>Pregunta</t>
  </si>
  <si>
    <t>ጥያቄ #</t>
  </si>
  <si>
    <t>質問番号</t>
  </si>
  <si>
    <t>Nomor Pertanyaan</t>
  </si>
  <si>
    <t>问题#</t>
  </si>
  <si>
    <t>Câu hỏi/Thắc mắc #</t>
  </si>
  <si>
    <t>Soru No.</t>
  </si>
  <si>
    <t xml:space="preserve">No. de question </t>
  </si>
  <si>
    <t>Pregunta #</t>
  </si>
  <si>
    <t>ጉዳይ</t>
  </si>
  <si>
    <t>問題</t>
  </si>
  <si>
    <t>Isu</t>
  </si>
  <si>
    <t>Vấn đề</t>
  </si>
  <si>
    <t>Problem</t>
  </si>
  <si>
    <t xml:space="preserve">Problème </t>
  </si>
  <si>
    <t>በስታንዳርዱ ያለ መስፈርት</t>
  </si>
  <si>
    <t>認証での要件</t>
  </si>
  <si>
    <t>Persyaratan dalam Standar</t>
  </si>
  <si>
    <t>标准中的要求</t>
  </si>
  <si>
    <t>Yêu cầu về Tiêu chuẩn</t>
  </si>
  <si>
    <t>Standart Gerekliliği</t>
  </si>
  <si>
    <t>Exigence du standard</t>
  </si>
  <si>
    <t>Requisito en el estándar</t>
  </si>
  <si>
    <t>የሰርተፊኬት አይነት (ምረጥ)</t>
  </si>
  <si>
    <t>認証保有者の種類（選択する）</t>
  </si>
  <si>
    <t>Tipe Pemegang Sertifikat (pilih)</t>
  </si>
  <si>
    <t>证书持有者类型（选择）</t>
  </si>
  <si>
    <t>Loại Đơn vị sở hữu Chứng nhận (lựa chọn)</t>
  </si>
  <si>
    <t>Sertifika Sahibi Türü (seçiniz)</t>
  </si>
  <si>
    <t>Type de titulaire de certificat (sélectionner)</t>
  </si>
  <si>
    <t>Tipo de Titular de Certificado (seleccionar)</t>
  </si>
  <si>
    <t>ቋንቋ (ምረጥ)</t>
  </si>
  <si>
    <t>言語（選択する）</t>
  </si>
  <si>
    <t>Bahasa (pilih)</t>
  </si>
  <si>
    <t>语言（选择）</t>
  </si>
  <si>
    <t>Ngôn ngữ (lựa chọn)</t>
  </si>
  <si>
    <t>Dil (seçiniz)</t>
  </si>
  <si>
    <t>Idioma (selecione)</t>
  </si>
  <si>
    <t>Langue (sélectionner)</t>
  </si>
  <si>
    <t>Idioma (seleccionar)</t>
  </si>
  <si>
    <t>Language (select)</t>
  </si>
  <si>
    <t>Amharic</t>
  </si>
  <si>
    <t>Japanese</t>
  </si>
  <si>
    <t>Indonesian</t>
  </si>
  <si>
    <t>Chinese</t>
  </si>
  <si>
    <t>Vietnamese</t>
  </si>
  <si>
    <t>Turkish</t>
  </si>
  <si>
    <t>Portuguese</t>
  </si>
  <si>
    <t xml:space="preserve">French </t>
  </si>
  <si>
    <t>Spanish</t>
  </si>
  <si>
    <t>English</t>
  </si>
  <si>
    <t>Dropdown lists</t>
  </si>
  <si>
    <t>&lt;- Selecione "Grande" para fazendas grandes (individual e em grupo) e para pequenas fazendas certificadas individualmente.</t>
  </si>
  <si>
    <t>&lt;- select "Large" for large farms (individual and in group) and individually certified small farms.</t>
  </si>
  <si>
    <t>Büyük araziler (bireysel ve gruba dahil) ve bireysel olarak sertifikalandırılan küçük araziler için "Büyük" seçiniz</t>
  </si>
  <si>
    <t>Requisitos en el Estándar</t>
  </si>
  <si>
    <t>¿A qué tipo de TC es aplicable esto?</t>
  </si>
  <si>
    <t>Otras variables</t>
  </si>
  <si>
    <t>Autoevaluación sobre la mitigación - preguntas sobre riesgo (búsqueda)</t>
  </si>
  <si>
    <t>Parámetro de respuestas</t>
  </si>
  <si>
    <t>Aplicabilidad al contexto del riesgo en el país/sector</t>
  </si>
  <si>
    <t>Acciones de mitigación a incluirse en el Plan de Manejo recomendado por Rainforest Alliance (se permiten medidas alternativas de mitigación si se lo considera más adecuado para el contexto) (Búsqueda)</t>
  </si>
  <si>
    <t>Gerencia</t>
  </si>
  <si>
    <t>1.2.10 Área de la finca</t>
  </si>
  <si>
    <t>Deforestación/invasión y cubierta de vegetación nativa</t>
  </si>
  <si>
    <t>¿Tiene la expectativa de que cambien o se amplíen los sitios de producción de los miembros de los grupos?</t>
  </si>
  <si>
    <t>No es necesaria ninguna acción adicional</t>
  </si>
  <si>
    <t xml:space="preserve">Asegurar que los productores y los trabajadores sepan que hay que mantener la vegetación natural y los ecosistemas naturales, mediante la concienciación y la supervisión periódica. Marcar claramente los límites de los ecosistemas naturales de las fincas y sus zonas de amortiguación y garantizar que las actividades de producción y procesamiento, incluido el uso de productos agroquímicos, no invadan estas zonas.
</t>
  </si>
  <si>
    <t xml:space="preserve">¿Están cambiando o ampliando los sitios de producción? </t>
  </si>
  <si>
    <t>Asegurarse de que los trabajadores sepan que hay que mantener la vegetación natural y los ecosistemas naturales, mediante la concienciación y la supervisión periódica. Marcar claramente los límites de los ecosistemas naturales de la finca y sus zonas de amortiguación y garantizar que las actividades de producción y procesamiento, incluido el uso de productos agroquímicos, no invadan estas zonas.</t>
  </si>
  <si>
    <t>2.1 Trazabilidad</t>
  </si>
  <si>
    <t>Intermediarios</t>
  </si>
  <si>
    <t>¿Utiliza o va a utilizar intermediarios o subcontratistas* en su cadena de suministro?</t>
  </si>
  <si>
    <t>1) Establecer un flujo de trazabilidad claro, que incluya las reglas de trazabilidad documentadas y físicas para todos los actores de su cadena de suministro (productores, subcontratistas, intermediarios, unidades de procesamiento, transporte, centros de acopio, gerencia y administración, etc.).
2) Capacitar a todos los actores en su procedimiento de trazabilidad. Esto incluye a los intermediarios y/o subcontratistas.
3) Supervisar la trazabilidad y el mantenimiento de registros en todos los actores. 
4) Supervisar a los intermediarios, especialmente durante el período de cosecha. Para el monitoreo, verifique la calibración de las balanzas y el mantenimiento de los registros en los intermediarios, y verifíquelo con la información de las ventas de una muestra de productores.</t>
  </si>
  <si>
    <t xml:space="preserve">1) Establecer un flujo de trazabilidad claro, que incluya las reglas de trazabilidad documentadas y físicas para todos los actores de su cadena de suministro (productores, subcontratistas, intermediarios, unidades de procesamiento, transporte, centros de acopio, gerencia, etc.).
2) Capacitar a todos los actores en su procedimiento de trazabilidad.
3) Supervisar la trazabilidad y el mantenimiento de registros en todos los actores. </t>
  </si>
  <si>
    <t>Subcontratistas</t>
  </si>
  <si>
    <t>¿Utiliza o va a utilizar subcontratistas* en su cadena de suministro?</t>
  </si>
  <si>
    <t>1) Establecer un flujo de trazabilidad claro, que incluya las reglas de trazabilidad documentadas y físicas para todos los actores de su cadena de suministro  (unidades de procesamiento, transporte, subcontratistas, bodega etc.).
2) Capacitar a todos los actores en su procedimiento de trazabilidad.
3) Supervisar la trazabilidad y el mantenimiento de registros en todos los actores. Para los subcontratistas, verifique si todos los subcontratistas cumplen con el procedimiento de trazabilidad y que todos los requisitos en el estándar que se aplican a éste son parte de la auto-evaluación.</t>
  </si>
  <si>
    <t xml:space="preserve">1) Establecer un flujo de trazabilidad claro, que incluya las reglas de trazabilidad documentadas y físicas para todos los actores de su cadena de suministro  (unidades de procesamiento, transporte, subcontratistas, bodega etc.).
2) Capacitar a todos los actores en su procedimiento de trazabilidad.
3) Controle la trazabilidad y el mantenimiento de registros en todos los actores. </t>
  </si>
  <si>
    <t>Mantenimiento de registros</t>
  </si>
  <si>
    <t>¿Tiene la expectativa de que los productores tengan dificultad con mantener registros (de trazabilidad)?</t>
  </si>
  <si>
    <t>1) Incluir la administración/el mantenimiento de recibos en el plan de capacitación.
2) El grupo apoya al productor para mantener los recibos en el mismo lugar (por ejemplo, en una carpeta plástica).
3) Colocar letreros para alentar a los productores a mantener sus recibos.
4) Dar seguimiento al mantenimiento de recibos.</t>
  </si>
  <si>
    <t>Separación de producto</t>
  </si>
  <si>
    <t>¿Maneja o va a manejar (la administración) solamente productos certificados por Rainforest Alliance y/o sólo va a comprar de los productores certificados por Rainforest Alliance?</t>
  </si>
  <si>
    <t>No es necesaria ninguna acción adicional (aparte de las acciones de cumplimiento del estándar).</t>
  </si>
  <si>
    <t>1) Implementar un sistema para identificar los productos que se originan de productores certificados por medio de la identificación física o visual y en los documentos de trazabilidad (recibos, registro, etc.).
2) Un ejemplo de la identificación visual puede ser las etiquetas de las bolsas durante el transporte y almacenamiento del producto</t>
  </si>
  <si>
    <t>Volúmenes cosechados</t>
  </si>
  <si>
    <t>¿Tienen los miembros del grupo acceso a diferentes puntos de venta / diferentes compradores para su producto certificado?</t>
  </si>
  <si>
    <t>1) La información sobre los volúmenes cosechados basados en entregas podría no ser confiable, por lo tanto, ponga en marcha un sistema para obtener información sobre los volúmenes cosechados (esto se puede hacer preguntando directamente a los productores durante el transcurso del año o durante las inspecciones internas).
2) Recabar la información sobre el volumen cosechado durante el transcurso del año (mensualmente) en vez de una vez al año durante las inspecciones internas.</t>
  </si>
  <si>
    <t>Operadores de finca</t>
  </si>
  <si>
    <t>¿Los miembros del grupo suelen depender de los operadores de las fincas para administrar su finca?</t>
  </si>
  <si>
    <t>1) Garantizar que el administrador de la finca está capacitado en los requisitos del estándar de Rainforest Alliance, que entiende completa y detalladamente el proceso de inspección interna, los registros, los datos analizados y está consciente de los requisitos de trazabilidad.
2) Verificar si el operador de la finca también administra fincas no certificadas, y en caso afirmativo, alentarlo a incluirlas en el grupo certificado también.
3) Invitar siempre al operador de las fincas a las capacitaciones (sobre trazabilidad y otros temas)</t>
  </si>
  <si>
    <t>Productividad y rentabilidad, se relaciona con el: 2.1.2 rendimiento cosechado; 1.3.6 insumos financieros y destrezas; 1.3.7 diversificación; 3.1. costos de producción e ingreso digno</t>
  </si>
  <si>
    <t>Rendimiento óptimo</t>
  </si>
  <si>
    <t>¿El rendimiento medio del cultivo certificado de los miembros del grupo es igual o superior al nivel de rendimiento óptimo en su región?</t>
  </si>
  <si>
    <t>1) Capacitar al personal a reconocer y priorizar las limitaciones de producción en el campo
2) Identificar las principales limitaciones de productividad en el campo
3) Establecer ensayos y fincas modelo de negocios para mostrar el impacto que tiene el rejuvenecimiento, la fertilización y un buen control de plagas y enfermedades.</t>
  </si>
  <si>
    <t>Acceso a financiamiento, insumos y conocimiento</t>
  </si>
  <si>
    <t>¿Todos los miembros del grupo tienen acceso a financiamiento, insumos agrícolas y conocimientos adecuados para optimizar la productividad?</t>
  </si>
  <si>
    <t>No/no sabe</t>
  </si>
  <si>
    <t>1) Identificar las necesidades principales entre los miembros del grupo sobre insumos y conocimiento.
2) Apoyar a los miembros del grupo con capacitación sobre finanzas, administración de negocios y cómo entender los costos de producción y el ingreso neto (requisito auto-seleccionado 1.3.6)
3) Si fuera necesario, facilitar al acceso a servicios financieros (por ejemplo, préstamos para inversión en finca) (requisito autoseleccionado 1.3.6)</t>
  </si>
  <si>
    <t>Ingreso digno</t>
  </si>
  <si>
    <t>¿Todos los miembros del grupo ganan un ingreso digno con la producción del cultivo certificado?</t>
  </si>
  <si>
    <t>1) Evaluar el ingreso total neto para una muestra representativa de viviendas de miembros del grupo, utilizando ingreso digno como el punto de comparación (requisito auto-selecionado 3.1.8).
2) Apoyar a los miembros del grupo con capacitación sobre finanzas, administración de negocios y cómo entender los costos de producción y el ingreso neto (requisito autoseleccionado 1.3.6)
3) Si fuera necesario, facilitar al acceso a servicios financieros (por ejemplo, préstamos para inversión en finca) (requisito autoseleccionado 1.3.6)
4) Apoyar a los miembros del grupo a tomar decisiones informadas sobre estrategias de diversificación de ingresos, por ejemplo, otras actividades de generación de ingresos, mejora de productos (requisito auto-selecionado1.3.7)</t>
  </si>
  <si>
    <t>Prácticas agrícolas</t>
  </si>
  <si>
    <t>4.6 Manejo de agroquímicos</t>
  </si>
  <si>
    <t>Uso de plaguicidas</t>
  </si>
  <si>
    <t>Uso de agroquímicos prohibidos</t>
  </si>
  <si>
    <t>Revise la Lista de agroquímicos prohibidos de Rainforest Alliance :
                                          ¿Es una práctica común en la región el uso de uno o más de los agroquímicos de la Lista de Productos Prohibidos de Rainforest Alliance en la finca?</t>
  </si>
  <si>
    <t xml:space="preserve">1) En caso que se descubra durante la auditoría externa el uso de algún plaguicida prohibido, el EC puede emitir una no-certificación. Para evitar esto, incluir en su plan de manejo:
-Capacitación de los miembros del grupo sobre la prohibición del uso de productos agroquímicos prohibidos, y sobre cuáles son éstos.
-Capacitación de los miembros del grupo sobre el riesgo de utilizar productos agroquímicos altamente peligrosos.
-Verificar el uso de productos agroquímicos prohibidos en las inspecciones internas.
-Controlar el uso de productos agroquímicos durante el periodo de aplicación.
-Establecer un sistema para recogerles a los miembros del grupo las existencias de productos agroquímicos prohibidos.
Nota: los productores que han utilizado productos agroquímicos prohibidos para la cosecha a ser certificada no se les puede incluir en la certificación y tienen que esperar al próximo ciclo de cosecha para solicitar otra vez que se les incluya. </t>
  </si>
  <si>
    <t xml:space="preserve">Revise la Lista de agroquímicos prohibidos de Rainforest Alliance:
¿utiliza uno o más de los productos agroquímicos de la Lista de productos prohibidos de Rainforest Alliance en la finca? </t>
  </si>
  <si>
    <t>En caso que se descubra durante la auditoría externa el uso de algún plaguicida prohibido, el EC puede emitir una no-certificación. Las fincas que han utilizado plaguicidas agroquímicos para la cosecha a ser certificada no pueden ser incluidos en la certificación y tienen que esperar al próximo ciclo de cosecha para solicitar otra vez que se les incluya. Si aún no lo ha hecho, entonces asegúrese de prohibir el uso de productos agroquímicos prohibidos por medio de la implementación de:
1) Eliminar todos los productos agroquímicos prohibidos, e identificar cuáles son.
2) Capacitación del personal sobre el uso de productos agroquímicos altamente peligrosos.
3) Verificar el uso de productos agroquímicos prohibidos en las inspecciones internas.
4) Controlar si hay uso de productos agroquímicos durante el periodo de aplicación.</t>
  </si>
  <si>
    <t xml:space="preserve">Revise la Lista de agroquímicos prohibidos de Rainforest Alliance:
¿utiliza uno o más de los productos agroquímicos de la Lista de productos prohibidos de Rainforest Alliance en la finca? </t>
  </si>
  <si>
    <t>Cantidad de aplicaciones de plaguicidas</t>
  </si>
  <si>
    <t>¿Es una práctica común que los productores prueben primero los métodos biológicos, físicos y otros métodos de control no químicos (MIP) para el control de plagas antes de utilizar productos agroquímicos?</t>
  </si>
  <si>
    <t>1) Poner atención especial al cumplimiento con el capítulo  4.5 del Estándar Agrícola. En caso fuera necesario, ponerse en contacto con una universidad local o con un servicio de extensión para desarrollar el procedimiento de Manejo integrado de plagas. Identificar fuentes para la compra de productos agroquímicos de menor toxicidad aSí como productos no químicos para control de plagas.
2) Asegurar que todos los miembros tienen el conocimiento y las destrezas necesarios para aplicar Manejo integrado de plagas.
3) Capacitar a los miembros sobre el mantenimiento de registros.
4) Controlar el uso de productos agroquímicos y la aplicación del procedimiento de MIP por parte de los miembros del grupo (incluido el mantenimiento de registros), durante el tiempo de la aplicación.</t>
  </si>
  <si>
    <t>Uso de EPP</t>
  </si>
  <si>
    <t xml:space="preserve">¿Es una práctica común que los miembros del grupo y/o sus trabajadores utilicen Equipos de Protección Personal (EPP) para la aplicación de agroquímicos? </t>
  </si>
  <si>
    <t>1) Asegurar la disponibilidad de EPP suficiente para todos los que aplican productos agroquímicos.
2) Desarrollar e implementar políticas de administración para el abastecimiento de EPP suficiente y adecuado y el uso correcto de estos EPP.
3) Asegurar que todos los que aplican productos agroquímicos están capacitados en la correcta aplicación de los agroquímicos y el uso correcto del EPP.
4) Los miembros del grupo capacitados sobre el riesgo de utilizar productos agroquímicos altamente peligrosos.
5) Explorar la opción de desarrollar equipos de personal de aspersión para reemplazar la aplicación de productos agroquímicos por parte de miembros del grupo individuales.
6) Controlar el uso de EPP durante el tiempo de aplicación.</t>
  </si>
  <si>
    <t>¿Todos los trabajadores que aplican productos agroquímicos por aspersión utilizan el equipo de protección personal (EPP) correcto en todo momento cuando aplican productos agroquímicos?</t>
  </si>
  <si>
    <t>1) Hacer una evaluación entre los trabajadores sobre las razones por las cuales no usan el EPP.
2) Usar lo resultados de la evaluación para definir las medidas.
3) Desarrollar e implementar políticas de gestión sobre el abastecimiento de EPP suficiente y apropiado y el uso correcto de estos EPP.
4) Asegurar que todos los que aplican productos agroquímicos están capacitados en la aplicación correcta de los agroquímicos y el uso correcto de EPP.
5) Asegurar la disponibilidad de EPP suficiente para todos los que aplican productos agroquímicos.
6) Controlar el uso de EPP durante el tiempo de aplicación.</t>
  </si>
  <si>
    <t>4.4 Fertilidad y conservación del suelo</t>
  </si>
  <si>
    <t>Erosión</t>
  </si>
  <si>
    <t>¿Hay zonas que tengan una pendiente superior a 1 m de subida y más de 3 m de recorrido en una superficie &gt;0.1 ha?</t>
  </si>
  <si>
    <t>Implementar medidas de protección contra la erosión, incluida la plantación de cobertura de suelo nativa, plantación de contorno, barreras vivas y sistemas de drenaje y desagüe.</t>
  </si>
  <si>
    <t>Asegurar que no ocurra la formación de torrenteras y que la capa superior orgánica no se lave.</t>
  </si>
  <si>
    <t>Anegamiento</t>
  </si>
  <si>
    <t>¿Existen zonas en la finca o en las fincas de los miembros del grupo donde ocurren largos períodos donde se queda el agua estancada después de la lluvia?</t>
  </si>
  <si>
    <t>Implementar medidas para mejorar el drenaje por medio de medidas físicas, excavar zanjas de drenaje, o mejorar la estructura del suelo para aumentar la capacidad del suelo de absorber agua y almacenarla</t>
  </si>
  <si>
    <t>¿Es un problema el alto nivel de las aguas subterráneas en ciertas zonas?</t>
  </si>
  <si>
    <t>1) Evaluar si la zona es apropiada para el cultivo de cosechas y considerar cuáles cultivos son apropiados para esas zonas.
2) En algunos casos: mejorar el drenaje y/o conservar la vegetación protectiva.</t>
  </si>
  <si>
    <t>Sequía</t>
  </si>
  <si>
    <t>¿Es o se está convirtiendo la sequía en un factor limitante para la producción de cultivos?</t>
  </si>
  <si>
    <t xml:space="preserve">1) Mantener el suelo cubierto para reducir la evapotranspiración.
2) Asegurar el uso de cultivos de raíces profundas.  
3) Considerar los cultivos mixtos, preferiblemente con cultivos de arbustos/árboles   
4) Proporcionar sombra
5)  Al irrigar: asegurar que se minimicen las pérdidas de agua y verificar si se encuentran costras de cal/sal en la capa superior. Si es aSí, consultar a un instituto de suelos.                                             </t>
  </si>
  <si>
    <t xml:space="preserve">Asegurar que la estructura del suelo se conserva para evitar la compactación  </t>
  </si>
  <si>
    <t>Condiciones de trabajo</t>
  </si>
  <si>
    <t>1.5 Mecanismo de queja</t>
  </si>
  <si>
    <t>Mecanismo de queja</t>
  </si>
  <si>
    <t>¿La información sobre el Mecanismo de queja y el Comité de evaluar y abordar es visible y accesible para todas las personas, trabajadores, comunidades y/o sociedad civil?</t>
  </si>
  <si>
    <t>Verificar y actualizar la información pública para asegurarse de que siga correcta, visible y accesible para todos; incluido en los idiomas del personal temporal</t>
  </si>
  <si>
    <t xml:space="preserve">Mecanismo de queja </t>
  </si>
  <si>
    <t>Asegurar que los productores y los trabajadores tienen acceso a información práctica en su idioma acerca de cómo y dónde pueden tener acceso al Mecanismo de queja y al Comité de evaluar y abordar cuando tienen una queja que quieren que se resuelva.</t>
  </si>
  <si>
    <t>5.1 Evaluar y abordar</t>
  </si>
  <si>
    <t>Igualdad de oportunidades y prevención de la discriminación</t>
  </si>
  <si>
    <t>¿Hay alguna de las siguientes poblaciones presentes en la finca o en el grupo, o en sus proximidades? Trabajadores migrantes; minorías étnicas específicas; pueblos indígenas; personas que no hablan la lengua dominante en el país y la región?</t>
  </si>
  <si>
    <t>1) Evaluar si los miembros de estas poblaciones trabajan en la finca o están contratados por miembros del grupo.
2) Asegurar que la gerencia de la finca y la administración del grupo tenga conocimiento del tipo de poblaciones presentes y que registre sus características específicas: tipo de población, número (estimado), idioma y demás cuando corresponda</t>
  </si>
  <si>
    <t>Alguna de las siguientes poblaciones está presente en o cerca de la finca o grupo: 1) Trabajadores migrantes (extranjeros o del país) 2) Minorías étnicas específicas (cualquier etnia que no sea la etnia más grande en la fuerza laboral) 3) Pueblos indígenas (cuando corresponda) 4) Personas que no hablan el idioma dominante del país o la región</t>
  </si>
  <si>
    <t>¿Los procedimientos de contratación siguen las reglas y reglamentos para evitar prácticas discriminatorias?</t>
  </si>
  <si>
    <t>Asegurar que todas las vacantes de trabajo se anuncian ampliamente, en los idiomas apropiados</t>
  </si>
  <si>
    <t>Prevención de la violencia y el acoso en el trabajo</t>
  </si>
  <si>
    <t xml:space="preserve">¿La gerencia y administración toma regularmente medidas específicas para prevenir la violencia y el acoso (incluido el acoso sexual)? </t>
  </si>
  <si>
    <t>Implementar por lo menos una de las siguientes medidas:
- Capacitación de capacitadores, personal técnico y de otras personas que están en contacto directo con los miembros y los trabajadores sobre el comportamiento respetuoso y los conceptos de violencia y acoso en el trabajo.
- Capacitación de los trabajadores sobre el tema del comportamiento respetuoso y los conceptos de violencia y acoso en el trabajo.
Por favor tomar en cuenta: en la mayoría de los casos, la violencia y el acoso en el trabajo se va a relacionar con experiencias que enfrentan las mujeres. Sin embargo, los hombres también enfrentan riesgos. Asegurar que las respuestas cubran los riesgos en relación a todos los trabajadores, sin importar el género.</t>
  </si>
  <si>
    <t>¿El Comité de Quejas ha compartido con los trabajadores los datos de contacto de una persona/organización externa de confianza específica para los casos de acoso sexual?</t>
  </si>
  <si>
    <t xml:space="preserve">Proporcionar a todos los trabajadores los detalles de la información de contacto de una persona/instituto de confianza externa neutra que pueda abordar los casos de acoso sexual </t>
  </si>
  <si>
    <t>Verificación de la edad</t>
  </si>
  <si>
    <t>¿Existe el riesgo de que los miembros de los grupos de fincas no están validando la edad de los trabajadores contratados en el momento de su contratación?</t>
  </si>
  <si>
    <t xml:space="preserve">Verificar el año de nacimiento con inspecciones internas del registro de trabajadores de las fincas pequeñas  </t>
  </si>
  <si>
    <t>1) Comunicar a todos los productores que tienen trabajadores contratados, cómo verificar la edad de todos los empleados nuevos en el trabajo, incluidos aquéllos proporcionados por proveedores de mano de obra.
2) La verificación de edad se debe basar en los documentos de identidad, registros escolares y médicos u otras formas verificables de prueba de identidad.
3) Verificar por medio de una inspección interna los datos de la lista de trabajadores</t>
  </si>
  <si>
    <t>¿Exige el sitio una prueba de edad y toma nota de ella al contratar a los trabajadores?</t>
  </si>
  <si>
    <t>Bajo, medio y alto según los mapas de riesgo de Rainforest Alliance sobre el trabajo infantil prohibido</t>
  </si>
  <si>
    <t>Medio y alto:
Llevar a cabo una revisión una vez al año para verificar que hay documentos de identidad en los archivos para todos los trabajadores de menos de 18 años de edad; 
Riesgo bajo
No es necesaria ninguna acción adicional</t>
  </si>
  <si>
    <t>1) Verificar las edades de todos los trabajadores jóvenes en el sitio, a la vez que se respetan los derechos a la protección y privacidad de los niños
2) Desarrollar e implementar un sistema para verificar la identidad y la edad de todos los empleados nuevos en el lugar de trabajo, incluidos aquéllos proporcionados por proveedores de mano de obra.
3) Asegurar que el sistema base sus decisiones sobre formas verificables de prueba de identidad, incluidos los documentos de identidad, registros escolares y médicos. Incluir en el sistema de verificación de la edad estado de inscripción escolar.
4) Asegurar que la información acerca de la edad a partir de la cual los niños pueden trabajar y las circunstancias en las que pueden trabajar se comunica claramente al personal y a los trabajadores.</t>
  </si>
  <si>
    <t>Trabajo peligroso</t>
  </si>
  <si>
    <t xml:space="preserve"> ¿Ha enumerado la administración del grupo alguna tarea, proceso u otras condiciones de trabajo que puedan ser peligrosas para los trabajadores jóvenes? </t>
  </si>
  <si>
    <r>
      <t xml:space="preserve">Riesgo bajo:
Comunicar esta lista a todos los miembros del grupo que contratan trabajadores jóvenes
</t>
    </r>
    <r>
      <rPr>
        <b/>
        <sz val="10"/>
        <rFont val="Calibri"/>
        <family val="2"/>
        <scheme val="minor"/>
      </rPr>
      <t xml:space="preserve">
</t>
    </r>
    <r>
      <rPr>
        <sz val="10"/>
        <rFont val="Calibri"/>
        <family val="2"/>
        <scheme val="minor"/>
      </rPr>
      <t>Riesgo medio y alto:
1) Comunicar esta lista a todos los miembros del grupo y;
2) A través de capacitación y control del trabajo infantil prohibido, asegurar que los miembros están conscientes de que los trabajadores de menos de 18 años no pueden llevar a cabo estas tareas peligrosas.
3) Verificar por medio de inspecciones internas si existe la lista, que se está comunicando y que se lleva a cabo un control del trabajo infantil prohibido con concentración en las tareas peligrosas.</t>
    </r>
  </si>
  <si>
    <t>Riesgo bajo:
Hacer una lista de las tareas y procesos que conllevan condiciones de trabajo peligrosas; comunicar esto con todos los miembros del grupo.
Riesgo medio y alto:
1) Desarrollar una lista de tareas y procesos de trabajo – alineada con toda política nacional pertinente -  de los cuales se debe prohibir que los menores de 18 lleven a cabo. Asegurar que la lista cubre los trabajos que conllevan el uso de sustancias peligrosas, equipo peligroso o levantar cargas pesadas. La lista de tareas también debe dejar claro que se prohíbe a los trabajadores menores de edad trabajar de noche o durante horario escolar.
2) Revisar la lista cada temporada para asegurar que la lista está actualizada con la política nacional.
3) Comunicar a todos los miembros del grupo cuáles tareas son peligrosas y cuáles no lo son     
4) Aclararles a los miembros del grupo que el trabajo por parte de menores de 18 años debe realizarse de acuerdo con la lista       
5) Aclarar los pasos internos y las posibles sanciones internas cuando se descubre que algún miembro permite que menores de 18 años realicen trabajo peligroso.</t>
  </si>
  <si>
    <t>La finca ha registrado formalmente a todos los trabajadores de menos de 18 años de edad</t>
  </si>
  <si>
    <t xml:space="preserve">¿Ha enumerado la gerencia de la finca alguna tarea, proceso u otras condiciones de trabajo que se llevan a cabo en la finca y que pueden ser peligrosas para los trabajadores jóvenes? </t>
  </si>
  <si>
    <t xml:space="preserve">Hacer una lista de las tareas y los procesos peligrosos para asegurarse de que todos los supervisores están conscientes de que los trabajadores menores de 18 años no los pueden desempeñar. 
2) Verificar si los supervisores y los trabajadores jóvenes están conscientes de cuáles son las tareas y los procesos peligrosos y si los trabajadores menores de 18 años no desempeñan estas tareas o procesos peligrosos. </t>
  </si>
  <si>
    <t>Riesgos bajos, medios y altos</t>
  </si>
  <si>
    <t>Riesgo bajo
1) Desarrollar una lista de tareas y procesos de trabajo – alineados con cualquier política o ley nacional pertinente - que los menores de 18 años no pueden desempeñar. Asegurarse de que la lista cubre trabajos que conllevan el uso de sustancias peligrosas, equipo peligroso o levantar cargas pesadas. La lista de tareas también debe dejar claro que los trabajadores menores de edad tiene prohibido realizar trabajo nocturno o durante el horario escolar.
2) Revisar la lista cada temporada para asegurarse de que la lista está actualizada con la política nacional.
3) Asegurarse de que los supervisores tienen conciencia de esta lista y que evitan de manera proactiva que los trabajadores jóvenes participen en estas tareas peligrosas 
Riesgo medio y alto
1) Desarrollar una lista de tareas y procesos de trabajo – alineada con la política o ley nacional pertinente - que los menores de 18 años tiene prohibido desempeñar. Asegurarse de que la lista cubre trabajos que conllevan  el uso de sustancias peligrosas, equipo peligroso, trabajo en alturas y/o levantar cargas pesadas. La lista de tareas también debe dejar claro que los trabajadores jóvenes tienen prohibido desempeñar trabajo nocturno.
2) Revisar la lista cada temporada para asegurase de que la lista está actualizada con la ley o política nacional 
3) Llevar a cabo una revisión/evaluación de riesgo de salud y seguridad de todas las actividades principales de la finca para identificar los mayores peligros, más los pasos propuestos para eliminar o reducir la exposición de los trabajadores jóvenes [por ejemplo, quitar los peligros de maquinaria, herramientas con filo, sustancias dañinas, trabajo en alturas, cargar cargas pesadas, trabajar en alturas o trabajo nocturno).
4) Asegurarse de que todos los supervisores tienen conciencia de la lista de tareas peligrosas y de cuáles tareas se les permite realizar a los trabajadores jóvenes.
5) Crear conciencia entre sus trabajadores, especialmente con aquéllos que trabajan en equipos con trabajadores jóvenes, acerca de cuáles tareas les está permitido realizar a los trabajadores jóvenes y a partir de qué edad</t>
  </si>
  <si>
    <t>Educación</t>
  </si>
  <si>
    <t>¿Existe el riesgo de que los niños en edad de escolarización obligatoria del personal del grupo, o de los miembros del grupo, o de los hijos de los trabajadores, no vayan a la escuela a una distancia segura para caminar o viajar? (Utilice el mapa de la zona del grupo para evaluarlo).</t>
  </si>
  <si>
    <t xml:space="preserve"> 1) Crear conciencia acerca de la importancia de la educación entre los miembros del grupo y converse con los miembros acerca de cómo el grupo puede apoyar la educación de los niños y las niñas
2)  Identificar en inspecciones internas si hay miembros del grupo cuyos hijos o hijas tienen un riesgo mayor de no asistir a la escuela debido a la gran distancia o a otros problemas de accesibilidad
3) Identificar e implementar pasos para apoyar a la familia para que los niños y las niñas puedan asistir a la escuela (directamente o a través del Departamento para la Educación o las Cooperativas de ahorro y crédito de la aldea) </t>
  </si>
  <si>
    <t>Riesgo bajo, medio y alto</t>
  </si>
  <si>
    <t xml:space="preserve">No es necesaria ninguna acción adicional
</t>
  </si>
  <si>
    <t>Los trabajadores y sus familias que viven en la finca</t>
  </si>
  <si>
    <t xml:space="preserve">¿Los niños que viven en el sitio y están en edad de escolarización obligatoria van a la escuela a una distancia segura a pie o a una distancia razonable de viaje utilizando un transporte seguro? </t>
  </si>
  <si>
    <t>Bajo:
Colaborar con el departamento de educación local y con las ONG locales para apoyar el acceso a la educación de niños y niñas que viven en el sitio; considerar coordinar transporte seguro o hacer incidencia para que haya aulas satélite en el sitio para los niños y las niñas más pequeños, administradas cuando sea posible por el departamento de educación local; proporcionar apoyo a los trabajadores cuyos hijos e hijas no están en la escuela para que puedan tener acceso a la educación;
Riesgo medio y alto
Colaborar con el departamento de educación local y las ONG locales para apoyar el acceso a la educación para los niños y las niñas que viven en el sitio; considerar coordinar transporte seguro o hacer incidencia para que haya aulas satélite en el sitio para los niños y las niñas más pequeños, administradas por el departamento de educación local cuando sea posible</t>
  </si>
  <si>
    <t>Riesgo medio y alto:
Coordinar con la escuela local y solicitar que se le informe si alguno de los niños o niñas que viven en el sitio caen en deserción o asisten de manera muy irregular [asegurarse de que este proceso está alineado con la ley nacional sobre la protección de información]
Bajo 
No es necesaria ninguna acción adicional</t>
  </si>
  <si>
    <t xml:space="preserve">Familias trabajadoras </t>
  </si>
  <si>
    <t>¿Existe el riesgo de que personas menores de 18 años realicen trabajos en la finca?</t>
  </si>
  <si>
    <t>Medio y alto</t>
  </si>
  <si>
    <t>Riesgo medio y alto:
Establecer procesos de control de trabajo infantil prohibido
1) Asignar un miembros del personal para que supervise el trabajo de todos los menores de 18 años que están registrados como trabajadores de la finca y para dar seguimiento la salud y asistencia a la escuela de los menores de 18 años
2) El miembro del personal responsable verifica los lugares donde trabajan los menores de 18 años, para asegurarse de que los trabajadores jóvenes no están desempeñando tareas peligrosas y no están trabajando durante el horario escolar ni nocturno o sin suficientes periodos de descanso entre los días escolares. La frecuencia dependerá del nivel de riesgo (es decir, mientras más alto el riesgo, más frecuente debe ser el seguimiento). Registrar los hallazgos de estas visitas.
3) Seguir la herramienta de  Rehabilitación de Rainforest Alliance cuando se separa a niños y/o niñas del trabajo infantil prohibido, asegurándose de minimizar el daño a las familias cuando les hace falta el ingreso. Los supervisores y trabajadores están informados sobre la política de contratación de trabajadores jóvenes, incluido sobre la edad a partir de la cual los niños y las niñas pueden ser contratados individualmente, de conformidad con el estándar de  Rainforest Alliance y con la ley nacional.
Bajo:
1) Los supervisores y trabajadores están informados sobre la política sobre la contratación de trabajadores jóvenes, incluido sobre la edad a partir de la cual se puede contratar individualmente a los niños y las niñas , de conformidad con el Estándar de Rainforest Alliance y con la ley nacional.</t>
  </si>
  <si>
    <t>Bajo</t>
  </si>
  <si>
    <t>Informar a los supervisores y trabajadores acerca de la política de contratación de trabajadores jóvenes, incluida la edad a partir de la cual se puede contratar a los niños y las niñas individualmente, de conformidad con el Estándar de Rainforest Alliance y con la ley nacional.</t>
  </si>
  <si>
    <t>¿Existe el riesgo de que personas menores de 18 años realicen trabajos peligrosos y/o trabajo realizado por menores de edad en alguna finca del grupo?</t>
  </si>
  <si>
    <t>Riesgo medio y alto
1) Informar a los miembros acerca de la política sobre el trabajo infantil, incluida la edad a partir de la cual los niños y las niñas pueden contribuir a la economía de sus padres, y a partir de qué edad los niños y las niñas pueden ser contratados individualmente para desempeñar trabajo liviano y / o regular en las fincas de otras personas, de conformidad con el Estándar de Rainforest Alliance y con la ley nacional .
2) Asignar personas para controlar el trabajo infantil prohibido (suficientes como para dar un grado efectivo de cobertura y visibilidad en todas las fincas en el grupo de productores) para mantener la supervisión de los patrones de trabajo, salud y asistencia escolar de los niños y las niñas y para mantener la conciencia sobre la política del grupo sobre trabajo infantil prohibido entre los inspectores, productores, supervisores de trabajadores jóvenes y los trabajadores contratados mismos. 
Riesgo bajo:
1) Informar a los miembros acerca de la política sobre trabajo infantil, incluida la edad a partir de la cual los niños y las niñas pueden contribuir a la economía de sus padres, y a partir de qué edad los niños y las niñas pueden ser contratados individualmente para desempeñar trabajo liviano y / o regular en las fincas de otras personas, de conformidad con el Estándar de Rainforest Alliance y con la ley nacional.
2) Explica el modelo de evalúa y abordar a los miembros para promover la transparencia sobre los riesgos del trabajo infantil prohibido y apoyar las soluciones para mitigar el riesgo</t>
  </si>
  <si>
    <t>Medios y altos según los mapas de riesgo de Rainforest Alliance sobre el trabajo infantil</t>
  </si>
  <si>
    <t>Proveedores de mano de obra</t>
  </si>
  <si>
    <t>¿Es plausible que los miembros del grupo usen proveedores de mano de obra para reclutar trabajadores?</t>
  </si>
  <si>
    <t>Riesgo bajo: 
1. Verificar si  existe un sistema de gobierno para registrar o dar licencias a los proveedores de mano de obra. Si es aSí, informar a los miembros que cualquier proveedor de mano de obra que utilicen debe estar registrado/haber recibido una licencia y se ha documentado esta información.
2. Comunicar a los miembros que deben pagar todos los costos y cuotas relacionados con el reclutamiento a los proveedores de mano de obra, los trabajadores no deben pagar las cuotas ni costos de reclutamiento.
3. Comunicar a los miembros que los proveedores de mano de obra que utilizan deben cumplir con todos los requisitos de sueldos y contratos (5.3) y de condiciones de trabajo (5.5).
Riesgo medio y alto:
1. Implementar todos los pasos de mitigación de "Riesgo bajo," más:
2. Los miembros deben firmar contratos escritos con todos los proveedores de mano de obra que utilicen, documentando número de registro/licencia, cuotas/costos pagados del miembro al reclutador de mano de obra, la prohibición de cobrarles las cuotas de reclutamiento a los trabajadores, la prohibición de usar prácticas fraudulentas/coercitivas, y el requisito de cumplir con el 5.3 y el 5.5.
3. Verificar, a través de inspecciones internas o del seguimiento de evaluar y abordar, si los miembros tienen contratos vigentes con proveedores de mano de obra.
 4. Verificar, a través de inspecciones internas o el seguimiento de evaluar y abordar, que los proveedores de mano de obra no utilizaron prácticas de reclutamiento fraudulentas o coercitivas.</t>
  </si>
  <si>
    <t>¿La gerencia de la finca/administración del grupo usa proveedores de mano de obra para reclutar trabajadores?</t>
  </si>
  <si>
    <t xml:space="preserve">Riesgo bajo: 
1. Verificar si existe un sistema de gobierno para registrar o dar licencias a los proveedores de mano de obra. Si es aSí, todos los proveedores de mano de obra que se utilicen deben estar registrados/haber recibido una licencia y se debe registrar el número de registro/licencia.
2. Asegurar que la gerencia de la finca/administración del grupo gerencia paga todas las cuotas y los costos relacionados con el reclutamiento a los proveedores de mano de obra, los trabajadores no deberán pagarlas cuotas o costos de reclutamiento.
3. Comunicar a los proveedores de mano de obra que deben cumplir con todos los requisitos de sueldos and contratos (5.3) y de condiciones de trabajo (5.5) mientras los trabajadores estén bajo su custodia.
Riesgo medio y alto:
1. Implementar todos los pasos de mitigación de "Riesgo bajo", más:
2. Confirmar a través de las autoridades de gobierno que el registro/licencia del proveedor de mano de obra siga vigente y que estén en cumplimiento con la ley.
3. Firmar contratos escritos con todos los proveedores de mano de obra, documentar números de registro/licencia, cuotas/costos pagados de la gerencia de la finca/administración del grupo al reclutador de mano de obra, la prohibición de cobrarles a los trabajadores cuotas de reclutamiento, la prohibición del uso de prácticas fraudulentas/coercitivas, y el requisito de cumplir con el 5.3 y el 5.5.
4. Verificar, también a través del seguimiento de evaluar y abordar, si hay contratos en vigor con los proveedores de mano de obra.
5. Cuando los trabajadores son contratados, tener un proceso en marcha para verificar con ellos el sueldo y otras condiciones de trabajo que les prometieron (para ver si se utilizó fraude), y si están endeudados con los proveedores de mano de obra.
6. Verificar, también a través del control de Evaluar y abordar, que los proveedores de mano de obra no utilizaron prácticas fraudulentas o coercitivas de reclutamiento.
</t>
  </si>
  <si>
    <t>Prácticas de pago de salario</t>
  </si>
  <si>
    <t>¿Los miembros del grupo le pagan a los trabajadores por producción/cuota/precio unitario, al menos en algunas épocas del año?</t>
  </si>
  <si>
    <t xml:space="preserve">Riesgo bajo:
1. La finca tiene un sistema en marcha para calcular/asegurar que el precio unitario que se les paga a los trabajadores sea por lo menos el salario mínimo aplicable.
Riesgo medio y alto:
1. Los trabajadores están informados, al momento de la contratación, de los procedimientos del grupo si tienen alguna queja/pregunta sobre el cálculo de su paga. Esto debe incluir informarles sobre la disponibilidad del Mecanismo de queja. Esta comunicación se debe hacer en el/los idioma(s) que hablan los trabajadores.
</t>
  </si>
  <si>
    <t>¿La gerencia de la finca/la administración del grupo paga a los trabajadores por producción/cuota/precio unitario, al menos en algunas épocas del año?</t>
  </si>
  <si>
    <t>Riesgo bajo:
1. La gerencia de la finca/administración del grupo tiene un sistema en marcha para calcular/asegurar que el precio unitario que se les paga a los trabajadores es por lo menos el salario mínimo aplicable.
2. La gerencia de la finca/administración del grupo tiene documentación, por trabajador, que muestra las horas trabajadas, el volumen producido, cálculos de sueldo y deducciones, y sueldo pagado.
3. Los trabajadores reciben una nómina con cada pago, que demuestra esta información.
Riesgo medio y alto:
1. Los trabajadores son informados, en el momento de la contratación, de los procedimientos de la gerencia de la finca/administración del grupo si tienen alguna queja/pregunta sobre el cálculo de su paga. Esto debe incluir informarlos sobre la disponibilidad del Mecanismo de queja. Esta comunicación se debe hacer en el/los idioma(s) que hablan los trabajadores.</t>
  </si>
  <si>
    <t xml:space="preserve">Libertad de movimiento </t>
  </si>
  <si>
    <t>¿Hay guardias de seguridad en la finca?</t>
  </si>
  <si>
    <t>Riesgo bajo:
1. Comunicar a los trabajadores sus derechos bajo la ley de dejar el trabajo libremente. Esto se puede hacer a través de sus contratos, información publicada en el lugar de trabajo, una organización de trabajadores, alguno de los comités de la finca, u otros medios.
2. Para los trabajadores que viven en la finca, las fincas deben comunicarles sus derecho de libre movilidad dentro y fuera de la finca fuera del horario laboral.
Riesgo medio y alto:
1. Capacitar a los guardias de seguridad sobre los derechos de los trabajadores, por ejemplo, que los trabajadores que viven en la finca tienen el derecho de libre movilidad dentro y fuera de la finca, fuera del horario laboral.</t>
  </si>
  <si>
    <t>Mano de obra carcelaria/militar</t>
  </si>
  <si>
    <t>¿Hay trabajadores reclutados/proporcionados a la finca / el grupo por funcionarios militares o de prisiones?</t>
  </si>
  <si>
    <t>1. Cuando los oficiales militares movilizan personal militar para realizar trabajo de mano de obra agrícola es una forma de mano de obra forzada. Asegurarse de que las fincas no utilizan este tipo de mano de obra.
2. Asegurarse de que cualquier prisionero que trabaja en la finca ha dado su consentimiento libre de trabajar y que se documente dicho consentimiento.
3. Asegurarse de que a los prisioneros que hacen realizan mano de obra se les trata de la misma manera que a todos los demás trabajadores con respecto a contratos, paga, condiciones de trabajo, y a todas las demás protecciones a los trabajadores que se encuentran en el estándar de Rainforest Alliance.</t>
  </si>
  <si>
    <t>Depósito o retención de documentos</t>
  </si>
  <si>
    <t>¿Dan los trabajadores dinero (como depósitos) o documentos originales (como pasaportes) a la gerencia de la finca o a los proveedores de mano de obra?</t>
  </si>
  <si>
    <t>1. Asegurar que no se requiera que los trabajadores paguen ningún tipo de depósito ni de proporcionar ningún documento personal original a la gerencia/administración/miembro del grupo, más que para confirma la identidad en el momento de la contratación.
2. En los casos donde los trabajadores prefieren dar sus documentos u otros efectos personales a la gerencia/administración/miembro de grupo para que se los guarden, asegurarse de que los trabajadores tienen acceso permanente y sin restricciones a dichos lugares.</t>
  </si>
  <si>
    <t>1.6 Igualdad de género</t>
  </si>
  <si>
    <t xml:space="preserve">Compromisos de género por parte del  liderazgo </t>
  </si>
  <si>
    <t>¿La gerencia del grupo / de la finca ya ha emprendido acciones para abordar el tema del género y/o el empoderamiento de las mujeres durante al menos más de un año?</t>
  </si>
  <si>
    <t>Continuar las acciones</t>
  </si>
  <si>
    <t xml:space="preserve">1) Formular una política sobre Igualdad de género y el empoderamiento de las mujeres para compartirlo con el resto del grupo.
2) La gerencia de la finca y la administración del grupo tomará un curso de capacitación sobre género, por ejemplo, el módulo de capacitación en línea sobre género de Rainforest Alliance.
3) Mapear las organizaciones relacionadas con género de los actores que podrían ayudar a incorporar el género dentro del grupo </t>
  </si>
  <si>
    <t>Representación femenina en el grupo</t>
  </si>
  <si>
    <t xml:space="preserve">¿Las mujeres miembros representan al menos el 25% del total de los miembros del grupo? </t>
  </si>
  <si>
    <t xml:space="preserve">1) Mantener un registro de los y las miembros del grupo por género
2) Hacer una evaluación de las razones por las cuales se ve limitada la cantidad de miembros femeninas, por medio de entrevistas a las miembros y no-miembros femeninas y consultando la política sobre los y las miembros y documentar las razones. </t>
  </si>
  <si>
    <t>Representación en funciones de alto nivel</t>
  </si>
  <si>
    <t>¿Están actualmente las mujeres representadas de forma equitativa (en relación con el % total de miembros femeninos o trabajadoras) entre los capacitadores, supervisores, personal de gerencia y/u otras funciones de alto nivel dentro del grupo o de la gestión de la finca?</t>
  </si>
  <si>
    <t>1) Mantener registros de todos los puestos del personal por género y por tipo de puesto
2) Establecer una cuota mínima de capacitadoras, supervisoras, personal femenino de gerencia y administración y de otras funciones de alto nivel.  (Para grupos o fincas con más del 50% de miembros femeninas o trabajadoras, la  representación femenina debe ser por lo menos del 50%, pero no es necesario que sea mayor al 50%).
3) Organizar capacitaciones dirigidas específicamente a las productoras o trabajadoras, que son necesarias para poder aspirar a ser capacitadora, supervisora u otra función de alto nivel.
4) Asegurarse de que los avisos de vacantes lleguen a los productores Y las productoras y a los trabajadores Y las trabajadoras y que los requisitos de los puestos sean alcanzables para las productoras y las trabajadoras
5) Dar capacitación al personal de gerencia y administración que participa en el reclutamiento sobre el sesgo inconsciente y las metodologías para prevenirlas prácticas discriminatorias basadas en género</t>
  </si>
  <si>
    <t>Participación de productoras en las capacitaciones</t>
  </si>
  <si>
    <t>¿Participan actualmente las trabajadoras/mujeres miembros del grupo de forma equitativa (en comparación con el % total de mujeres miembros o trabajadoras) en las capacitaciones?</t>
  </si>
  <si>
    <t>Mantener registros de participantes en las capacitaciones por género y dar seguimiento a la continuidad de la participación igualitaria de las trabajadoras y las miembros femeninas</t>
  </si>
  <si>
    <t>1) Mantener registros de los participantes en las capacitaciones por género
2) Verificar con las miembros femeninas y las trabajadoras cuáles son los posibles obstáculos a su participación en las capacitaciones
3) Llevar a cabo capacitaciones los días/horas/lugares donde las mujeres puedan asistir fácilmente y enviarles invitaciones personales</t>
  </si>
  <si>
    <t>¿Es habitual que las esposas de los miembros masculinos u otras trabajadoras de la familia participen en las actividades de capacitación?</t>
  </si>
  <si>
    <t>1) Invitar a las esposas de los miembros y/o a otras trabajadoras familiares a las capacitaciones
2) Explicar la importancia de la participación de las esposas de los miembros y/o de otras trabajadoras familiares en las capacitaciones a los miembros hombres durante las reuniones</t>
  </si>
  <si>
    <t>5.7 Condiciones de vivienda y de vida</t>
  </si>
  <si>
    <t>¿Existen variaciones en el régimen climático o periodos de alta intensidad de mano de obra que le obliguen a tomar medidas de adaptación en las condiciones de vivienda proporcionadas a los trabajadores?</t>
  </si>
  <si>
    <t xml:space="preserve">1) Por razones del clima: verificar los riesgos de inundación, fugas, calor, etc. de la vivienda. Tomar medidas para mejorarlas.
2) Por la cantidad de mano de obra que llega: verificar si hay suficiente espacio para todos los trabajadores, hay suficiente ventilación; hay suficiente separación de la vivienda por género. Tomar medidas para mejorar </t>
  </si>
  <si>
    <t>6.1.3 / 6.1.4 Evaluación de AVC</t>
  </si>
  <si>
    <t>¿La finca o el grupo de fincas están situados a menos de 5 km de un paisaje forestal intacto?</t>
  </si>
  <si>
    <t>Hacer una lista de todas las actividades de los productores (y del personal residente, si lo hubiere) que conlleve tala de árboles, limpiar o quemar vegetación, pastar ganado y cazar/recoger en el paisaje más amplio fuera de la finca, y detener o redirigir cualquier actividad que puede degradar la estructura o composición de las especies de un PFI.</t>
  </si>
  <si>
    <t>¿Está la finca o un grupo de fincas ubicadas dentro o a menos de 2 km de un área protegida (AP) designada, un área clave para la biodiversidad (ACB), un sitio Ramsar o un sitio del Patrimonio Mundial de la UNESCO?</t>
  </si>
  <si>
    <t>Asegurarse de que los atributos de conservación principales del área no se vean amenazados, por ejemplo, los valores por los cuales el área ha sido protegida o clasificada como AP, ACB o sitio Ramsar</t>
  </si>
  <si>
    <t xml:space="preserve">¿Tienen las comunidades locales algún derecho legal o consuetudinario sobre la finca? </t>
  </si>
  <si>
    <t>a) Mapear los usos del suelo de la comunidad local en la finca de manera participativa e inclusiva con la comunidad afectada;
b) Identificar y mitigar cualquier impacto directo e indirecto de las actividades de producción sobre estos recursos o sobre el hábitat que sostiene estos recursos;
c) (Grande) Formalizar acuerdos con las comunidades sobre el uso y manejo de dichas zonas, por medio de los principios del Consentimiento libre, previo e informado, y documentar el proceso (requisito 5.8.1).</t>
  </si>
  <si>
    <t>¿Utiliza las tierras comunales para fines relacionados con la producción o el procesamiento del cultivo certificado, por ejemplo, la recogida de madera?</t>
  </si>
  <si>
    <t>a) Identificar y describir todas las prácticas actuales y planificadas en relación con las prácticas de producción o procesamiento de los cultivos certificados, tales como secado, construcción de cobertizos, etc. que utilizan recursos de las tierras comunales;
b) Evaluar si estas actividades tienen un impacto sobre la estructura de la vegetación o sobre los usos de la tierra de la comunidad;
c) Buscar maneras de reducir los impactos negativos y evitar depender sobre los recursos de las tierras comunales al ampliar o diversificar las actividades de producción</t>
  </si>
  <si>
    <t>Mayores a 10,000 hectáreas</t>
  </si>
  <si>
    <t>¿Ha respondido afirmativamente a las preguntas sobre Paisajes Forestales Intactos (PFI), Áreas Clave de Biodiversidad (ACB) (etc.) o derechos consuetudinarios de las comunidades?</t>
  </si>
  <si>
    <t>Si la finca es mayor a 10,000 ha
a) Encargue a un Evaluador Autorizado en HCVRN para que lleve a cabo una Evaluación de AVC;
b) Desarrolle e implemente un plan de Manejo y Seguimiento de AVC basado en las recomendaciones del informe;
c) Considerar cómo las amenazas externas a la finca podrían afectar los AVC dentro de los límites de la finca. Buscar oportunidades de participar con los productores y comunidades vecinos para abordar y mitigar dichas amenazasen el paisaje general;
d) Si respondió afirmativamente a la Pregunta 4 (uso de tierras comunales), desarrolle su plan de manejo y monitoreo en colaboración con las comunidades afectadas.</t>
  </si>
  <si>
    <t>6.2 Conservación y mejora de los ecosistemas y la vegetación naturales</t>
  </si>
  <si>
    <t>Conectividad de los ecosistemas</t>
  </si>
  <si>
    <t xml:space="preserve">¿Las zonas de ecosistema natural y de cobertura vegetal natural están conectadas por corredores de paisaje? </t>
  </si>
  <si>
    <t>1) Planificar conectar los fragmentos existentes del ecosistema con el hábitat o los corredores de paisaje.
2) Mantener y mejorar las franjas de amortiguamiento alrededor de los fragmentos de ecosistema existentes para prevenir la invasión de las actividades de la finca y hacer cumplir  las "zonas de no aplicación de agroquímicos".</t>
  </si>
  <si>
    <t>Asegurar que los miembros del grupo saben sobre estos corredores de paisaje y que están capacitados para mantenerlos.</t>
  </si>
  <si>
    <t>NEW</t>
  </si>
  <si>
    <t>Vegetación natural</t>
  </si>
  <si>
    <t>¿Se espera que todos los ecosistemas naturales de la finca, incluidos los setos, las líneas de árboles, las franjas de amortiguación ribereñas y los bosques, tengan una diversidad de especies y contengan en su mayoría especies adaptadas localmente?</t>
  </si>
  <si>
    <t>Mantener la vegetación natural existente; asegurar que el área total de la finca que tiene vegetación natural cumple con los criterios del 6.2.2-6.2.6</t>
  </si>
  <si>
    <t xml:space="preserve">Investigar si todos los ecosistemas naturales de la finca, incluidos los setos, líneas de árboles, franjas de amortiguamiento ribereñas y el bosque, contienen vegetación adaptada localmente. Si no es aSí, identifique las especies adecuadas que se pueden plantar para aumentar la proporción de vegetación natural en los ecosistemas naturales de la finca, incluidos bosques, franjas de amortiguamiento ribereñas, setos y líneas de árboles. </t>
  </si>
  <si>
    <t>Bosque que se encuentra en la finca</t>
  </si>
  <si>
    <t>Bosques</t>
  </si>
  <si>
    <t xml:space="preserve"> Humedales que se encuentran en la finca</t>
  </si>
  <si>
    <t>Vías fluviales, fuentes de agua y humedales</t>
  </si>
  <si>
    <t>Conteste sólo si tiene humedales en la finca/grupo--
                                                  ¿Los humedales almacenan o transportan las aguas de las inundaciones en alguna época del año?</t>
  </si>
  <si>
    <t>Planificar delinear y manejar humedal y planicie aluvial activa, y asegurar que las actividades de producción o procesamiento no invadan la planicie aluvial</t>
  </si>
  <si>
    <t>Prados/pastizales o desiertos no naturales que se encuentran en la finca</t>
  </si>
  <si>
    <t xml:space="preserve">Prados, pastizales y desiertos no naturales </t>
  </si>
  <si>
    <t>Responda sólo si tiene prados/pastizales o zonas desérticas no naturales en la finca/grupo --        
¿Las zonas de prados/pastizales o los desiertos no naturales contienen grandes zonas sin vegetación que corren el riesgo de erosionarse hacia las vías fluviales cercanas?</t>
  </si>
  <si>
    <t>Plantar cubierta de suelo nativa adicional (gramíneas, arbustos, árboles) e implementar medidas para proteger de la erosión.</t>
  </si>
  <si>
    <t>Controlar la zona para erosión e implementar medidas de control de la erosión según sea necesario. Conservar y mejorar cualquier vegetación nativa existente.</t>
  </si>
  <si>
    <t>Tierra en barbecho permanentemente</t>
  </si>
  <si>
    <t>Tierra en barbecho</t>
  </si>
  <si>
    <t>Responda sólo si tiene tierras en barbecho en la finca/grupo --                                                ¿Se regeneran los árboles de forma natural en las tierras en barbecho permanente?</t>
  </si>
  <si>
    <t>Revegetar la tierra en barbecho por medio de siembra de gramíneas nativas, arbustos, y especies de árboles de acuerdo con un régimen apropiado de sucesión</t>
  </si>
  <si>
    <t>Cambio climático</t>
  </si>
  <si>
    <t>Riesgos de cambio climático</t>
  </si>
  <si>
    <t>¿Están capacitados los gerentes, supervisores y/o el personal técnico en la evaluación de los riesgos e impactos que el Cambio climático supone para los medios de vida y los sistemas de producción?</t>
  </si>
  <si>
    <t>Capacitar y crear conciencia sobre los riesgos de cambio climático y sus impactos sobre los sistemas de producción agrícola y sobre los medios de vida a nivel más amplio.</t>
  </si>
  <si>
    <t>¿Han identificado la gerencia, los supervisores y/o el personal técnico las amenazas/riesgos/impactos más significativos sobre los recursos para los medios de vida y los sistemas agrícolas del cambio climático (actuales y previstos)?</t>
  </si>
  <si>
    <t>Llevar a cabo la evaluación de riesgo de cambio climático de Rainforest Alliance para identificar y describir los riesgos climáticas más relevantes basados en la herramienta de Rainforest Alliance de evaluación de riesgo de cambio climático.</t>
  </si>
  <si>
    <t xml:space="preserve">¿Tienen la gerencia, los supervisores y/o el personal técnico acceso a la información, los conocimientos y los servicios pertinentes sobre Cambio climático para desarrollar y emplear estrategias de adaptación?  </t>
  </si>
  <si>
    <t>Crear conciencia sobre información disponible para mejorar la capacidad de adaptación y la resiliencia, sistemas de alerta temprana, herramientas de apoyo y la importancia de la igualdad de derechos para tener acceso a recursos.</t>
  </si>
  <si>
    <t>¿Hay medidas de emergencia para hacer frente a los eventos climáticos extremos y sus posibles impactos (por ejemplo, el plan de evacuación) desarrolladas y en marcha?</t>
  </si>
  <si>
    <t>Basado en el mapa de riesgo y donde corresponda, desarrollar un plan de respuesta de emergencia para viviendas e ubicaciones comunitarias en general, por ejemplo viviendas ubicadas en laderas con pendiente empinada en riesgo de deslaves.</t>
  </si>
  <si>
    <t>¿Conocen los miembros del grupo las medidas de emergencia para hacer frente a los eventos climáticos extremos y sus posibles impactos (por ejemplo, el plan de evacuación)?</t>
  </si>
  <si>
    <t>Basado en el mapa de riesgo (Requisito del estándar 1.2.10) y donde corresponda, crear conciencia sobre los posibles planes de respuesta para los miembros de grupo en riesgo, por ejemplo, una comunidad ubicada en laderas con pendiente empinada en riesgo de deslaves.</t>
  </si>
  <si>
    <t>&lt;- Seleccione "Grande" para fincas grandes (individuales y en grupo) y pequeñas fincas certificadas individualmente.</t>
  </si>
  <si>
    <t>Medida de mitigacion
("riesgo bajo, medio, alto" consulte los mapas de riesgo de Rainforest Alliance para trabajo infantil y trabajo forzoso aplicables a su país y producto)</t>
  </si>
  <si>
    <t>¿Se parece el bosque a un bosque natural en cuanto a la cubierta de copas, los estratos forestales y la presencia de enredaderas o lianas? Véase el documento titulado Guía M: Vegetación Nativa y Ecosistemas Naturales para obtener más información sobre la medición de la calidad del bosque.</t>
  </si>
  <si>
    <t>Planificar manejar la cubierta de copas, los estratos forestales y la presencia de enredaderas o lianas (por ejemplo, creando aperturas, plantando especies adicionales, y restringiendo la cosecha o pastado según sea necesario) para facilitar la regeneración y el crecimiento natural del bosque. Consulte el documento Guía M: Vegetación Nativa y Ecosistemas Naturales para ver más detalles sobre el manejo de bosques en la finca.</t>
  </si>
  <si>
    <t>Cualquier uso de este contenido, incluyendo reproducción, modificación, distribución o republicación, sin el consentimiento previo, por escrito, de Rainforest Alliance está estrictamente prohibido.		.</t>
  </si>
  <si>
    <t>Titulares de Certificado</t>
  </si>
  <si>
    <t xml:space="preserve">Todos los cultivos en el alcance del sistema de certificación Rainforest Alliance; consulte las Reglas de Certificación.	</t>
  </si>
  <si>
    <t>© 2021 Rainforest Alliance. All rights reserved.</t>
  </si>
  <si>
    <t xml:space="preserve">Tipo de Certificación: </t>
  </si>
  <si>
    <t>Todas</t>
  </si>
  <si>
    <t>País/Región:</t>
  </si>
  <si>
    <t xml:space="preserve">Aplicable a: </t>
  </si>
  <si>
    <t>SA-S-SD-4-V1 Anexo 3: Herramienta de Evaluación de Riesgo</t>
  </si>
  <si>
    <t>Replaza a:</t>
  </si>
  <si>
    <t>Vinculado a:</t>
  </si>
  <si>
    <t>Director de Estándares y Aseguramiento</t>
  </si>
  <si>
    <t>Departamento de Estándares y Aseguramiento de Rainforest Alliance</t>
  </si>
  <si>
    <t xml:space="preserve">Aprobado por: </t>
  </si>
  <si>
    <t xml:space="preserve">Desarrollado por: </t>
  </si>
  <si>
    <t>Hasta nuevo aviso</t>
  </si>
  <si>
    <t>1o. de julio, 2020</t>
  </si>
  <si>
    <t>30 de abril, 2021</t>
  </si>
  <si>
    <t>Expira:</t>
  </si>
  <si>
    <t>Vigencia desde:</t>
  </si>
  <si>
    <t>Fecha de revisión:</t>
  </si>
  <si>
    <t>Fecha de publicación:</t>
  </si>
  <si>
    <t>a. Anexo S3 Herramienta de Evaluación de Riesgo
b. Anexo S3. Sección 1.3.5. Evaluación Profunda de Riegos del Cambio de Clima
c. Anexo S3. Sección 1.6.3. Evaluación Profunda de Riesgos de Género 
d. Anexo S3. Sección 5.1.5. Evaluación Profunda de Riesgos del enfoque de Evaluar y Abordar</t>
  </si>
  <si>
    <t>Anexo S3: Herramienta de evaluación de riesgos</t>
  </si>
  <si>
    <t xml:space="preserve">Por favor, tome nota, el Anexo S3: La herramienta de Evaluación de Riesgo contiene los siguientes archivos: </t>
  </si>
  <si>
    <t>Versión:</t>
  </si>
  <si>
    <t>Código del documento:</t>
  </si>
  <si>
    <t xml:space="preserve">Nombre del documento:	</t>
  </si>
  <si>
    <r>
      <t>Para obtener más información sobre Rainforest Alliance, visite 
 </t>
    </r>
    <r>
      <rPr>
        <sz val="10"/>
        <color rgb="FF1A52C2"/>
        <rFont val="Century Gothic"/>
        <family val="2"/>
      </rPr>
      <t>www.rainforest-alliance.org</t>
    </r>
    <r>
      <rPr>
        <sz val="10"/>
        <color theme="1"/>
        <rFont val="Century Gothic"/>
        <family val="2"/>
      </rPr>
      <t> o comuníquese al correo electrónico: </t>
    </r>
    <r>
      <rPr>
        <sz val="10"/>
        <color rgb="FF1A52C2"/>
        <rFont val="Century Gothic"/>
        <family val="2"/>
      </rPr>
      <t>info@ra.org</t>
    </r>
    <r>
      <rPr>
        <sz val="10"/>
        <color theme="1"/>
        <rFont val="Century Gothic"/>
        <family val="2"/>
      </rPr>
      <t> </t>
    </r>
  </si>
  <si>
    <t>¿Más información?</t>
  </si>
  <si>
    <t xml:space="preserve">Cualquier duda sobre el significado preciso de la información contenida en la traducción la debe aclarar consultando la versión oficial que es la versión en inglés. Si hay discrepancias o diferencias en el significado causadas por la traducción, éstas no son vinculantes y no tienen efecto alguno en relación con las auditorías o la certificación.
</t>
  </si>
  <si>
    <t>Descargo de responsabilidad de traducción</t>
  </si>
  <si>
    <t>Herramienta de evaluación de riesgos</t>
  </si>
  <si>
    <t>1) Llevar registros de participantes de capacitación por género.
2) Comprobar con las trabajadoras cuáles son los posibles obstáculos de su participación en capacitaciones.
3) Realizar capacitaciones en días/horas/lugares donde las mujeres pueden asistir fácilmente y enviar invitaciones personales.</t>
  </si>
  <si>
    <t>Mantener registros de participantes de capacitación por género y supervisar la continuidad de la participación igualitaria de las trabajadoras.</t>
  </si>
  <si>
    <t>¿Están participando por igual las trabajadoras (en comparación con el porcentaje total de trabajadores) en las capacitaciones?</t>
  </si>
  <si>
    <t>Participación femenina en capacitaciones</t>
  </si>
  <si>
    <t>1) Llevar registros de todas las posiciones y tipo por género. 
2) Establecer una cuota mínima para formadoras, supervisoras, directivos y otras funciones de alto nivel.
3) Organizar la capacitación dirigida a las trabajadoras que se necesita para ser elegible como formadora, supervisor u otra función de alto nivel. 
4) Asegúrese de que los anuncios de empleo lleguen a los trabajadores masculinos y femeninos y de que los requisitos laborales sean alcanzables para las trabajadoras.
5) Imparta capacitación al personal directivo involucrado en la contratación de sesgos y metodologías inconscientes para prevenir prácticas discriminatorias basadas en el género.</t>
  </si>
  <si>
    <t>No se necesitan medidas adicionales</t>
  </si>
  <si>
    <t>¿Están representadas actualmente las mujeres (en relación con el porcentaje total de trabajadores) entre formadores, supervisores y/u otras funciones de alto nivel dentro de la dirección?</t>
  </si>
  <si>
    <t>Representación en funciones de nivel superior</t>
  </si>
  <si>
    <t>1) Formular una política sobre igualdad de género y empoderamiento de las mujeres para ser compartida.
2) Gestionar un curso de capacitación sobre género, por ejemplo, el módulo de capacitación de género de Rainforest Alliance en línea. 
3) Mapeo de las partes interesadas de organizaciones relacionadas con la promoción de género que podrían ayudar a incorporarlo dentro de la operación.</t>
  </si>
  <si>
    <t>Continuar con las acciones</t>
  </si>
  <si>
    <t>¿La dirección ya ha estado tomando medidas para abordar el empoderamiento de género y/o de las mujeres durante al menos más de un año?</t>
  </si>
  <si>
    <t>Compromiso de género desde el liderazgo</t>
  </si>
  <si>
    <t>1.6 Género</t>
  </si>
  <si>
    <t>1) Asegúrese de que los trabajadores no están obligados a pagar ningún tipo de depósito o a proporcionar ningún documento personal a la gerencia, excepto para confirmar la identidad en el momento de la contratación.
2) En los casos en que los trabajadores prefieran proporcionar documentos u otras pertenencias a la dirección para su custodia, asegúrese de que los trabajadores tengan acceso permanente y sin restricciones a estos lugares.</t>
  </si>
  <si>
    <t>¿Los trabajadores dan dinero (como depósitos) o documentos originales (como pasaportes) a la administración o a los proveedores de mano de obra?</t>
  </si>
  <si>
    <t>Retención de depósitos o documentos</t>
  </si>
  <si>
    <t>1. Los funcionarios militares que movilizan personal militar para realizar labores de parto es una forma de trabajo forzoso. Asegúrese de que los sitios no utilizan este tipo de mano de obra.
2. Asegúrese de que los presos que trabajan en el sitio hayan dado libremente su consentimiento para trabajar y este consentimiento esté documentado.
3. Asegúrese de que los trabajadores penitenciarios sean tratados igual que todos los demás trabajadores con respecto a los contratos, salarios, condiciones de trabajo y todas las demás protecciones de los trabajadores en el Estándar de Rainforest Alliance.</t>
  </si>
  <si>
    <t>¿Los funcionarios militares o de prisiones reclutan/proporcionan a algún trabajador al sitio?</t>
  </si>
  <si>
    <t>Trabajo carcelario/militar</t>
  </si>
  <si>
    <t xml:space="preserve">
Capacitar a los guardias de seguridad sobre los derechos de los trabajadores, por ejemplo, que los trabajadores que viven en el lugar tienen el derecho de movimiento dentro y fuera de las instalaciones fuera del horario laboral.</t>
  </si>
  <si>
    <t>Libertad de movimiento</t>
  </si>
  <si>
    <t>1) La gerencia tiene un sistema para calcular/garantizar que los trabajadores con tasa de piezas reciben al menos el salario mínimo aplicable.
2) La gerencia tiene documentación, por trabajador, que muestra las horas trabajadas, el volumen producido, los cálculos de salarios y deducciones, y los salarios pagados.
3) A los trabajadores se les proporcionan recibos de pago con cada pago, mostrando esta información.
4) Los trabajadores son informados, en el momento de la contratación, de los procedimientos de la dirección si tienen alguna queja / pregunta con respecto a sus cálculos salariales. Esto debería incluir informarles de la disponibilidad del Mecanismo de Quejas. Esta comunicación debe hacerse en idiomas hablados por los trabajadores.</t>
  </si>
  <si>
    <t>¿Paga la gerencia a los trabajadores por tasa de producción/cuota/pieza, al menos en algunas épocas del año?</t>
  </si>
  <si>
    <t>Prácticas de pago salarial</t>
  </si>
  <si>
    <t>1) Compruebe si existe un sistema gubernamental para registrar o dar licencia a los proveedores de mano de obra. Si es así, los proveedores de mano de obra utilizados deben estar registrados/tener licencia y documentado su número de registro/licencia.
2) Garantizar que la administración pague todas las cuotas y costos relacionados con la contratación a los proveedores de mano de obra, los trabajadores no deben pagar las cuotas o costos de contratación.
3) Comunicar a los proveedores de mano de obra que deben cumplir con todos los requisitos de salarios y contratos (5.3) y condiciones de trabajo (5.5) siempre y cuando los trabajadores estén bajo su custodia.
4) Confirme a través de las autoridades gubernamentales que el registro/licencia del proveedor de mano de obra sigue siendo válido y que cumplen con las leyes.
5) Firmar contratos escritos con todos los proveedores de mano de obra, documentar el número de registro/licencia, las tasas/costos pagados de la gestión agrícola/grupal al reclutador de mano de obra, la prohibición de cobrar las cuotas de contratación de los trabajadores, la prohibición de usar prácticas fraudulentas/coercitivas y el requisito de cumplir con 5.3 y 5.5.
6) Comprobar, también mediante el seguimiento de la evaluación y la dirección, si existen contratos con proveedores de mano de obra.
7) Cuando los trabajadores están siendo contratados, tienen un proceso para verificar con ellos los salarios y otras condiciones de trabajo que se les prometieron (se utilizó fraude), y si están en deuda con los proveedores de mano de obra.
8) Verificar, también mediante el seguimiento de la evaluación y la dirección, que los proveedores de mano de obra no utilizaron ninguna práctica de contratación fraudulenta o coercitiva.</t>
  </si>
  <si>
    <t>¿Utiliza la administración proveedores de mano de obra para contratar trabajadores?</t>
  </si>
  <si>
    <t>1) Informar a los supervisores y trabajadores sobre la política de contratación de trabajadores jóvenes, incluida la edad a partir de la cual los niños pueden ser contratados individualmente, de acuerdo con el Rainforest Alliance Standard, así como la ley nacional.
2) Nombrar monitores de trabajo infantil [suficientes para proporcionar un grado efectivo de cobertura y visibilidad en todos los sitios] para mantener la supervisión sobre los patrones de trabajo, salud y asistencia escolar de los niños y para mantener la conciencia de la política de trabajo infantil a través de inspectores, supervisores y trabajadores contratados.</t>
  </si>
  <si>
    <t>Establecer un proceso de monitoreo del trabajo infantil: 
1) Nombrar un miembro del personal para supervisar el trabajo de todos los menores de 18 años registrados como trabajadores en el sitio y para monitorear la asistencia a la salud y la escuela de estos menores.
2) El funcionario responsable verifica los lugares donde trabajan los menores de 18 años, para garantizar que los trabajadores jóvenes no realicen tareas peligrosas y no se comprometan durante el horario escolar o por la noche/sin períodos suficientes para descansar entre días escolares. La frecuencia debe depender del nivel de riesgo (por ejemplo, cuanto mayor sea el riesgo, más frecuente será el seguimiento) Los resultados de estas visitas. 
3) Siga la herramienta de remediación de Rainforest Alliance al retirar a los niños del trabajo infantil, asegurando que se tenga cuidado de minimizar los daños a las familias cuando pierden los ingresos. Los supervisores y trabajadores son informados sobre la política de contratación de trabajadores jóvenes, incluida la edad a partir de la cual los menores pueden ser contratados individualmente, de acuerdo con el Estándar de Rainforest Alliance, así como la ley nacional.</t>
  </si>
  <si>
    <t>¿Existe el riesgo de que menores de 18 años realicen trabajos en el sitio?</t>
  </si>
  <si>
    <t>Familia de trabajadores</t>
  </si>
  <si>
    <t>Colaborar con el departamento local de educación y ONG locales para apoyar el acceso a la educación de los niños que viven en el lugar; considerar la organización de un transporte seguro o abogar por aulas satélite en el lugar para los niños más pequeños, siempre que sea posible administrado por el departamento de educación.</t>
  </si>
  <si>
    <t xml:space="preserve">Coordinarse con la escuela local y solicitar ser informado en caso de que alguno de los niños que viven en el lugar abandone o asista de manera muy irregular [asegúrese de que este proceso esté alineado con la legislación nacional sobre protección de datos] </t>
  </si>
  <si>
    <t xml:space="preserve">¿Los niños que viven en el lugar y en edad de escolarización obligatoria van a la escuela a una distancia segura a pie o a una distancia de viaje razonable utilizando un transporte seguro? </t>
  </si>
  <si>
    <t>1) Elaborar una lista de tareas y procesos de trabajo –alineados con la política o la legislación nacionales pertinentes- que los menores de 18 años tienen prohibido realizar. Asegúrese de que la lista cubre trabajos que involucran sustancias peligrosas, equipos peligrosos, trabajo en altura y/o levantamiento pesado. La lista de tareas también debe dejar claro que los trabajadores jóvenes tienen prohibido realizar el trabajo por la noche o durante el horario escolar.
2) Revise la lista cada temporada para asegurarse de que la lista esté actualizada con la legislación y la política nacionales  
3) Llevar a cabo una evaluación de la salud y la seguridad/evaluación del riesgo de todas las actividades principales para identificar los principales peligros, además de las medidas propuestas para eliminar o reducir la exposición de los trabajadores jóvenes (por ejemplo, eliminar los peligros de la maquinaria, herramientas afiladas, sustancias nocivas, trabajar en altura, llevar cargas pesadas, trabajar en altura y trabajar por la noche). 
4) Asegúrese de que todos los supervisores estén al tanto de la lista de tareas peligrosas y de qué tareas pueden realizar los trabajadores jóvenes. 
5) Concienciar a sus trabajadores, especialmente a aquellos que trabajan en equipo con trabajadores jóvenes, sobre qué tareas pueden realizar los trabajadores jóvenes y a partir de qué edad</t>
  </si>
  <si>
    <t>1) Enumere las tareas/procesos peligrosos y asegúrese de que todos los supervisores están conscientes de que los trabajadores menores de 18 años no pueden realizarlas. 
2) Compruebe si los trabajadores menores de 18 años no realizan tareas/procesos peligrosos.</t>
  </si>
  <si>
    <t xml:space="preserve">¿La dirección ha enumerado alguna tarea, proceso u otras condiciones de trabajo que se produzcan en los sitios que podrían ser peligrosas para los trabajadores jóvenes? </t>
  </si>
  <si>
    <t>1) Verificar las edades de todos los trabajadores jóvenes en el lugar respetando los derechos de protección y privacidad de los niños. 
2) Desarrollar e implementar un sistema para verificar la identidad y la edad de todas las nuevas. contrataciones en el lugar de trabajo, incluidas las suministradas por los proveedores de mano de obra. 
3) Asegúrese de que el sistema basa sus decisiones en formas verificables de pruebas de identificación, incluidos documentos de identidad, registros escolares y médicos. Incluir en el sistema de verificación de edad matrícula escolar y status. 
4) Garantizar información sobre la edad a partir de la cual los niños pueden trabajar y las circunstancias en las que se comunican claramente al personal y a los trabajadores.</t>
  </si>
  <si>
    <t>Realice una revisión una vez al año para verificar que hay documentos de identidad en el archivo para todos los trabajadores menores de 18 años.</t>
  </si>
  <si>
    <t>¿El sitio requiere prueba de edad y toma nota de esto al contratar trabajadores?</t>
  </si>
  <si>
    <t>Verificación de edad</t>
  </si>
  <si>
    <t>Aplique al menos una de las siguientes medidas:
- Formación de formadores, personal técnico y otras personas en contacto directo con los trabajadores sobre comportamientos respetuosos y conceptos de violencia y acoso en el lugar de trabajo
- Formación de los trabajadores sobre el tema del comportamiento respetuoso y los conceptos de violencia y acoso en el lugar de trabajo
Tenga en cuenta: en la mayoría de los casos, la violencia y el acoso en el lugar de trabajo se relacionarán con las experiencias a las que se enfrentan las mujeres. Sin embargo, los hombres también se enfrentan a riesgos. Asegúrese de que sus respuestas cubran los riesgos en relación con todos los trabajadores, independientemente del género.</t>
  </si>
  <si>
    <t>¿Está la gerencia tomando de forma regular cualquier acción específica para prevenir la violencia y el acoso (incluido el acoso sexual)?</t>
  </si>
  <si>
    <t>Prevención de la violencia y el acoso en el lugar de trabajo.</t>
  </si>
  <si>
    <t>Proporcionar a todos los trabajadores los datos de contacto de una persona/instituto de confianza externo local y neutral que sea capaz de abordar casos de acoso sexual</t>
  </si>
  <si>
    <t>Si</t>
  </si>
  <si>
    <t>¿Ha compartido el Comité de Quejas los datos de contacto de una persona u organización de confianza externa especialmente por acoso sexual con trabajadores?</t>
  </si>
  <si>
    <t>Asegúrese de que todas las ofertas de empleo se anuncien ampliamente, en idiomas apropiados.</t>
  </si>
  <si>
    <t>¿Los procedimientos de contratación siguen las reglas y regulaciones para prevenir prácticas discriminatorias?</t>
  </si>
  <si>
    <t>Igualdad de oportunidades y prevención de la discriminación.</t>
  </si>
  <si>
    <t>1) Evaluar si los miembros de estas poblaciones están trabajando en las instalaciones del titular del certificado
2) Asegúrese de que la administración sea consciente del tipo de población que está presente y registre sus especificidades: tipo de población, número (estimación), idioma y otros cuando proceda.</t>
  </si>
  <si>
    <t xml:space="preserve">¿Hay alguna de las siguientes poblaciones presentes en o cerca de las instalaciones de los sitios del titular del certificado?
Trabajadores migrantes (extranjeros o extranjeros dentro del país); minorías étnicas específicas; indígenas; personas que no hablan el idioma dominante en el país y región? </t>
  </si>
  <si>
    <t>Asegúrese de que las personas, los trabajadores, las comunidades y/o la sociedad civil tengan acceso a información práctica en su idioma sobre cómo y dónde pueden acceder al mecanismo de quejas y al comité de evaluación y dirección cuando tengan una queja que desean resolver.</t>
  </si>
  <si>
    <t>Comprobar y actualizar la visualización pública regularmente para asegurarse de que la información sigue siendo correcta, visible y accesible para todos; incluyendo idiomas de trabajadores locales y temporales.</t>
  </si>
  <si>
    <t xml:space="preserve">¿Es visible y accesible la información sobre el mecanismo de quejas y el comité de evaluación y dirección para todas las personas, trabajadores, comunidades y/o sociedad civil? </t>
  </si>
  <si>
    <t>Mecanismo de quejas</t>
  </si>
  <si>
    <t>1.5 Mecanismo de quejas</t>
  </si>
  <si>
    <t>Acciones de mitigación del titular del certificado.</t>
  </si>
  <si>
    <t>Medidas de mitigación recomendadas por Rainforest Alliance, que se incluirán en el plan de manejo. (Nota: se permiten medidas de mitigación alternativas si se consideran más apropiadas para el contexto)</t>
  </si>
  <si>
    <t>Respuesta</t>
  </si>
  <si>
    <t>Preguntas de riesgo</t>
  </si>
  <si>
    <t>Asunto</t>
  </si>
  <si>
    <t>Requisitos del estándar</t>
  </si>
  <si>
    <t>Versión 1.1 </t>
  </si>
  <si>
    <t>SA-S-SD-4</t>
  </si>
  <si>
    <t>SA-S-SD-4-V1.1ES</t>
  </si>
  <si>
    <t xml:space="preserve">SA-S-SD-1 Estándar de Agricultura Sostenible, Rainforest Alliance 2020: Requisito para Fincas. 
SA-S-SD-2 Estándar de Agricultura Sostenible, Rainforest Alliance 2020: Cadena de Suministro
SA-S-SD-5 Anexo S4: Protocolo de Remediación de Rainforest Alliance
		</t>
  </si>
  <si>
    <t>Debemos prevenir</t>
  </si>
  <si>
    <t xml:space="preserve">No en todas las fincas hay bosque. </t>
  </si>
  <si>
    <t xml:space="preserve">La cooperativa cuenta con un Agrónomo que ha sido capacitado en Rainforest Alliance.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</si>
</sst>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estions&quot;"/>
    <numFmt numFmtId="165" formatCode="00"/>
  </numFmts>
  <fonts count="69" x14ac:knownFonts="1">
    <font>
      <sz val="11"/>
      <color theme="1"/>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sz val="10"/>
      <name val="Calibri"/>
      <family val="2"/>
      <scheme val="minor"/>
    </font>
    <font>
      <sz val="10"/>
      <color theme="8" tint="-0.499984740745262"/>
      <name val="Calibri"/>
      <family val="2"/>
      <scheme val="minor"/>
    </font>
    <font>
      <sz val="10"/>
      <name val="Arial"/>
      <family val="2"/>
    </font>
    <font>
      <sz val="11"/>
      <color indexed="8"/>
      <name val="Calibri"/>
      <family val="2"/>
    </font>
    <font>
      <sz val="11"/>
      <color theme="1"/>
      <name val="Wingdings"/>
      <charset val="2"/>
    </font>
    <font>
      <sz val="10"/>
      <color rgb="FF000000"/>
      <name val="Calibri"/>
      <family val="2"/>
    </font>
    <font>
      <sz val="10"/>
      <color theme="1"/>
      <name val="Calibri"/>
      <family val="2"/>
    </font>
    <font>
      <sz val="10"/>
      <color rgb="FF7030A0"/>
      <name val="Calibri"/>
      <family val="2"/>
    </font>
    <font>
      <b/>
      <sz val="10"/>
      <color rgb="FFFF0000"/>
      <name val="Calibri"/>
      <family val="2"/>
      <scheme val="minor"/>
    </font>
    <font>
      <sz val="13"/>
      <color theme="1"/>
      <name val="Arial"/>
      <family val="2"/>
    </font>
    <font>
      <sz val="10"/>
      <color rgb="FFFF0000"/>
      <name val="Calibri"/>
      <family val="2"/>
      <scheme val="minor"/>
    </font>
    <font>
      <sz val="10"/>
      <color rgb="FF000000"/>
      <name val="Calibri"/>
      <family val="2"/>
      <scheme val="minor"/>
    </font>
    <font>
      <sz val="11"/>
      <color rgb="FF000000"/>
      <name val="Calibri"/>
      <family val="2"/>
      <scheme val="minor"/>
    </font>
    <font>
      <b/>
      <sz val="12"/>
      <color rgb="FFFF0000"/>
      <name val="Calibri"/>
      <family val="2"/>
      <scheme val="minor"/>
    </font>
    <font>
      <b/>
      <sz val="12"/>
      <color rgb="FFFFC000"/>
      <name val="Calibri"/>
      <family val="2"/>
      <scheme val="minor"/>
    </font>
    <font>
      <sz val="8"/>
      <name val="Calibri"/>
      <family val="2"/>
      <scheme val="minor"/>
    </font>
    <font>
      <strike/>
      <sz val="10"/>
      <color theme="1"/>
      <name val="Calibri"/>
      <family val="2"/>
      <scheme val="minor"/>
    </font>
    <font>
      <strike/>
      <sz val="10"/>
      <color rgb="FF000000"/>
      <name val="Calibri"/>
      <family val="2"/>
    </font>
    <font>
      <sz val="10"/>
      <color rgb="FF4472C4"/>
      <name val="Calibri"/>
      <family val="2"/>
      <scheme val="minor"/>
    </font>
    <font>
      <b/>
      <sz val="12"/>
      <color rgb="FF000000"/>
      <name val="Calibri"/>
      <family val="2"/>
      <scheme val="minor"/>
    </font>
    <font>
      <b/>
      <sz val="10"/>
      <color rgb="FF000000"/>
      <name val="Calibri"/>
      <family val="2"/>
      <scheme val="minor"/>
    </font>
    <font>
      <sz val="10"/>
      <color rgb="FF000000"/>
      <name val="Calibri Light"/>
      <family val="2"/>
      <scheme val="major"/>
    </font>
    <font>
      <sz val="11"/>
      <color theme="1"/>
      <name val="Calibri Light"/>
      <family val="2"/>
      <scheme val="major"/>
    </font>
    <font>
      <b/>
      <sz val="10"/>
      <color theme="1"/>
      <name val="Calibri Light"/>
      <family val="2"/>
      <scheme val="major"/>
    </font>
    <font>
      <sz val="10"/>
      <color theme="1"/>
      <name val="Calibri Light"/>
      <family val="2"/>
      <scheme val="major"/>
    </font>
    <font>
      <b/>
      <sz val="10"/>
      <color rgb="FF000000"/>
      <name val="Calibri Light"/>
      <family val="2"/>
      <scheme val="major"/>
    </font>
    <font>
      <b/>
      <sz val="10"/>
      <color rgb="FFFF0000"/>
      <name val="Calibri Light"/>
      <family val="2"/>
      <scheme val="major"/>
    </font>
    <font>
      <b/>
      <sz val="12"/>
      <color rgb="FF000000"/>
      <name val="Calibri Light"/>
      <family val="2"/>
      <scheme val="major"/>
    </font>
    <font>
      <b/>
      <sz val="20"/>
      <color theme="1"/>
      <name val="Calibri"/>
      <family val="2"/>
      <scheme val="minor"/>
    </font>
    <font>
      <b/>
      <sz val="14"/>
      <color theme="1"/>
      <name val="Calibri"/>
      <family val="2"/>
      <scheme val="minor"/>
    </font>
    <font>
      <sz val="14"/>
      <color theme="1"/>
      <name val="Calibri"/>
      <family val="2"/>
      <scheme val="minor"/>
    </font>
    <font>
      <b/>
      <sz val="36"/>
      <color rgb="FF175259"/>
      <name val="Century Gothic"/>
      <family val="2"/>
    </font>
    <font>
      <b/>
      <sz val="20"/>
      <color rgb="FFF53D1C"/>
      <name val="Century Gothic"/>
      <family val="2"/>
    </font>
    <font>
      <i/>
      <sz val="14"/>
      <color rgb="FF94BA29"/>
      <name val="Century Gothic"/>
      <family val="2"/>
    </font>
    <font>
      <sz val="11"/>
      <color rgb="FF94BA29"/>
      <name val="Century Gothic"/>
      <family val="2"/>
    </font>
    <font>
      <sz val="10"/>
      <color theme="1"/>
      <name val="Century Gothic"/>
      <family val="2"/>
    </font>
    <font>
      <sz val="10"/>
      <color rgb="FF1A52C2"/>
      <name val="Century Gothic"/>
      <family val="2"/>
    </font>
    <font>
      <sz val="11"/>
      <color rgb="FFF53D1C"/>
      <name val="Calibri"/>
      <family val="2"/>
      <scheme val="minor"/>
    </font>
    <font>
      <sz val="11"/>
      <name val="Calibri"/>
      <family val="2"/>
      <scheme val="minor"/>
    </font>
    <font>
      <b/>
      <sz val="10"/>
      <color theme="1"/>
      <name val="Century Gothic"/>
      <family val="2"/>
    </font>
    <font>
      <b/>
      <sz val="10"/>
      <name val="Century Gothic"/>
      <family val="2"/>
    </font>
    <font>
      <sz val="9"/>
      <color theme="1"/>
      <name val="Century Gothic"/>
      <family val="2"/>
    </font>
    <font>
      <b/>
      <sz val="10"/>
      <color rgb="FF000000"/>
      <name val="Century Gothic"/>
      <family val="2"/>
    </font>
    <font>
      <sz val="9"/>
      <color rgb="FF000000"/>
      <name val="Calibri"/>
      <family val="2"/>
      <scheme val="minor"/>
    </font>
    <font>
      <i/>
      <sz val="9"/>
      <color theme="1"/>
      <name val="Century Gothic"/>
      <family val="2"/>
    </font>
    <font>
      <b/>
      <sz val="10"/>
      <name val="Calibri Light"/>
      <family val="2"/>
      <scheme val="major"/>
    </font>
    <font>
      <b/>
      <sz val="10"/>
      <name val="Calibri"/>
      <family val="2"/>
      <scheme val="minor"/>
    </font>
    <font>
      <b/>
      <sz val="11"/>
      <color theme="1"/>
      <name val="Calibri"/>
      <family val="2"/>
      <scheme val="minor"/>
    </font>
    <font>
      <sz val="11"/>
      <color theme="1"/>
      <name val="Arial"/>
      <family val="2"/>
    </font>
    <font>
      <sz val="11"/>
      <color rgb="FF242424"/>
      <name val="Segoe UI"/>
      <family val="2"/>
    </font>
    <font>
      <b/>
      <sz val="11"/>
      <color theme="1"/>
      <name val="Calibri"/>
      <family val="2"/>
      <charset val="1"/>
    </font>
    <font>
      <sz val="11"/>
      <color rgb="FF000000"/>
      <name val="Calibri"/>
      <family val="2"/>
    </font>
    <font>
      <sz val="13"/>
      <color theme="1"/>
      <name val="Calibri"/>
      <family val="2"/>
      <scheme val="minor"/>
    </font>
    <font>
      <sz val="11"/>
      <color theme="1"/>
      <name val="Segoe UI"/>
      <family val="2"/>
    </font>
    <font>
      <b/>
      <sz val="11"/>
      <color rgb="FF000000"/>
      <name val="Calibri"/>
      <family val="2"/>
      <scheme val="minor"/>
    </font>
    <font>
      <u/>
      <sz val="11"/>
      <color theme="10"/>
      <name val="Calibri"/>
      <family val="2"/>
      <scheme val="minor"/>
    </font>
    <font>
      <sz val="11"/>
      <color rgb="FF000000"/>
      <name val="Segoe UI"/>
      <family val="2"/>
    </font>
    <font>
      <sz val="11"/>
      <color rgb="FF242424"/>
      <name val="Segoe UI"/>
      <family val="2"/>
    </font>
    <font>
      <b/>
      <sz val="11"/>
      <color rgb="FFFF0000"/>
      <name val="Calibri"/>
      <family val="2"/>
      <scheme val="minor"/>
    </font>
    <font>
      <sz val="11"/>
      <color theme="1"/>
      <name val="Calibri"/>
      <family val="2"/>
    </font>
    <font>
      <sz val="10"/>
      <name val="Calibri"/>
      <family val="2"/>
    </font>
    <font>
      <b/>
      <sz val="10"/>
      <name val="Calibri"/>
      <family val="2"/>
    </font>
    <font>
      <b/>
      <sz val="12"/>
      <name val="Calibri"/>
      <family val="2"/>
    </font>
  </fonts>
  <fills count="3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6DA945"/>
        <bgColor indexed="64"/>
      </patternFill>
    </fill>
    <fill>
      <patternFill patternType="solid">
        <fgColor rgb="FFFFC000"/>
        <bgColor indexed="64"/>
      </patternFill>
    </fill>
    <fill>
      <patternFill patternType="solid">
        <fgColor rgb="FFFFFF99"/>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DEDBC6"/>
        <bgColor indexed="64"/>
      </patternFill>
    </fill>
    <fill>
      <patternFill patternType="solid">
        <fgColor rgb="FFFFFFFF"/>
        <bgColor indexed="64"/>
      </patternFill>
    </fill>
    <fill>
      <patternFill patternType="solid">
        <fgColor rgb="FFF4B084"/>
        <bgColor indexed="64"/>
      </patternFill>
    </fill>
    <fill>
      <patternFill patternType="solid">
        <fgColor rgb="FFF8CBAD"/>
        <bgColor indexed="64"/>
      </patternFill>
    </fill>
    <fill>
      <patternFill patternType="solid">
        <fgColor theme="5" tint="0.39997558519241921"/>
        <bgColor indexed="64"/>
      </patternFill>
    </fill>
    <fill>
      <patternFill patternType="solid">
        <fgColor rgb="FFFFFF00"/>
        <bgColor indexed="64"/>
      </patternFill>
    </fill>
    <fill>
      <patternFill patternType="solid">
        <fgColor rgb="FFFCE4D6"/>
        <bgColor indexed="64"/>
      </patternFill>
    </fill>
    <fill>
      <patternFill patternType="solid">
        <fgColor rgb="FFFFF2CC"/>
        <bgColor indexed="64"/>
      </patternFill>
    </fill>
    <fill>
      <patternFill patternType="solid">
        <fgColor rgb="FFDDEBF7"/>
        <bgColor indexed="64"/>
      </patternFill>
    </fill>
    <fill>
      <patternFill patternType="solid">
        <fgColor rgb="FFFFE699"/>
        <bgColor indexed="64"/>
      </patternFill>
    </fill>
    <fill>
      <patternFill patternType="solid">
        <fgColor theme="0"/>
        <bgColor indexed="64"/>
      </patternFill>
    </fill>
    <fill>
      <patternFill patternType="solid">
        <fgColor rgb="FFFFFFFF"/>
        <bgColor rgb="FFFFFFFF"/>
      </patternFill>
    </fill>
    <fill>
      <patternFill patternType="solid">
        <fgColor rgb="FFFFFFFF"/>
        <bgColor rgb="FFFFFF00"/>
      </patternFill>
    </fill>
    <fill>
      <patternFill patternType="solid">
        <fgColor rgb="FFFFFFFF"/>
        <bgColor rgb="FF000000"/>
      </patternFill>
    </fill>
    <fill>
      <patternFill patternType="solid">
        <fgColor theme="0"/>
        <bgColor rgb="FFFFFF00"/>
      </patternFill>
    </fill>
    <fill>
      <patternFill patternType="solid">
        <fgColor rgb="FFF4B084"/>
        <bgColor rgb="FF000000"/>
      </patternFill>
    </fill>
    <fill>
      <patternFill patternType="solid">
        <fgColor rgb="FFFFE699"/>
        <bgColor rgb="FF000000"/>
      </patternFill>
    </fill>
    <fill>
      <patternFill patternType="solid">
        <fgColor theme="7"/>
        <bgColor indexed="64"/>
      </patternFill>
    </fill>
    <fill>
      <patternFill patternType="solid">
        <fgColor theme="5"/>
        <bgColor indexed="64"/>
      </patternFill>
    </fill>
    <fill>
      <patternFill patternType="solid">
        <fgColor theme="9" tint="0.79998168889431442"/>
        <bgColor rgb="FF000000"/>
      </patternFill>
    </fill>
    <fill>
      <patternFill patternType="solid">
        <fgColor rgb="FFF5B224"/>
        <bgColor indexed="64"/>
      </patternFill>
    </fill>
    <fill>
      <patternFill patternType="solid">
        <fgColor rgb="FFBFBFBF"/>
        <bgColor indexed="64"/>
      </patternFill>
    </fill>
    <fill>
      <patternFill patternType="solid">
        <fgColor rgb="FFE7E6E6"/>
        <bgColor rgb="FF000000"/>
      </patternFill>
    </fill>
    <fill>
      <patternFill patternType="solid">
        <fgColor rgb="FFD0CECE"/>
        <bgColor rgb="FF000000"/>
      </patternFill>
    </fill>
    <fill>
      <patternFill patternType="solid">
        <fgColor rgb="FFC9C9C9"/>
        <bgColor rgb="FF000000"/>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rgb="FF000000"/>
      </right>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thin">
        <color rgb="FF000000"/>
      </top>
      <bottom/>
      <diagonal/>
    </border>
    <border>
      <left style="thin">
        <color indexed="64"/>
      </left>
      <right style="thin">
        <color indexed="64"/>
      </right>
      <top style="medium">
        <color rgb="FF000000"/>
      </top>
      <bottom style="thin">
        <color indexed="64"/>
      </bottom>
      <diagonal/>
    </border>
    <border>
      <left style="medium">
        <color rgb="FF000000"/>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indexed="64"/>
      </left>
      <right style="thin">
        <color rgb="FF000000"/>
      </right>
      <top/>
      <bottom/>
      <diagonal/>
    </border>
    <border>
      <left style="thin">
        <color indexed="64"/>
      </left>
      <right style="thin">
        <color indexed="64"/>
      </right>
      <top style="thin">
        <color rgb="FF000000"/>
      </top>
      <bottom/>
      <diagonal/>
    </border>
    <border>
      <left style="thin">
        <color rgb="FF000000"/>
      </left>
      <right style="thin">
        <color rgb="FF000000"/>
      </right>
      <top style="thin">
        <color indexed="64"/>
      </top>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right style="thin">
        <color indexed="64"/>
      </right>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rgb="FF000000"/>
      </right>
      <top/>
      <bottom style="medium">
        <color indexed="64"/>
      </bottom>
      <diagonal/>
    </border>
    <border>
      <left style="thin">
        <color rgb="FF000000"/>
      </left>
      <right style="thin">
        <color indexed="64"/>
      </right>
      <top/>
      <bottom style="medium">
        <color indexed="64"/>
      </bottom>
      <diagonal/>
    </border>
    <border>
      <left style="medium">
        <color indexed="64"/>
      </left>
      <right style="thin">
        <color rgb="FF000000"/>
      </right>
      <top/>
      <bottom style="medium">
        <color indexed="64"/>
      </bottom>
      <diagonal/>
    </border>
    <border>
      <left/>
      <right style="medium">
        <color indexed="64"/>
      </right>
      <top/>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indexed="64"/>
      </top>
      <bottom/>
      <diagonal/>
    </border>
    <border>
      <left style="medium">
        <color indexed="64"/>
      </left>
      <right style="thin">
        <color rgb="FF000000"/>
      </right>
      <top/>
      <bottom style="thin">
        <color indexed="64"/>
      </bottom>
      <diagonal/>
    </border>
    <border>
      <left style="medium">
        <color indexed="64"/>
      </left>
      <right style="thin">
        <color rgb="FF000000"/>
      </right>
      <top/>
      <bottom/>
      <diagonal/>
    </border>
    <border>
      <left style="thin">
        <color rgb="FF000000"/>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right/>
      <top/>
      <bottom style="medium">
        <color indexed="64"/>
      </bottom>
      <diagonal/>
    </border>
    <border>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xf numFmtId="0" fontId="8" fillId="0" borderId="0"/>
    <xf numFmtId="9" fontId="9" fillId="0" borderId="0" applyFont="0" applyFill="0" applyBorder="0" applyAlignment="0" applyProtection="0"/>
    <xf numFmtId="0" fontId="61" fillId="0" borderId="0" applyNumberFormat="0" applyFill="0" applyBorder="0" applyAlignment="0" applyProtection="0"/>
  </cellStyleXfs>
  <cellXfs count="867">
    <xf numFmtId="0" fontId="0" fillId="0" borderId="0" xfId="0"/>
    <xf numFmtId="0" fontId="1" fillId="0" borderId="0" xfId="0" applyFont="1"/>
    <xf numFmtId="0" fontId="1" fillId="0" borderId="0" xfId="0" applyFont="1" applyAlignment="1">
      <alignment vertical="center" wrapText="1"/>
    </xf>
    <xf numFmtId="0" fontId="1" fillId="0" borderId="0" xfId="0" applyFont="1" applyAlignment="1">
      <alignment vertical="center"/>
    </xf>
    <xf numFmtId="0" fontId="2" fillId="0" borderId="0" xfId="0" applyFont="1"/>
    <xf numFmtId="0" fontId="2" fillId="0" borderId="2" xfId="0" applyFont="1" applyBorder="1"/>
    <xf numFmtId="0" fontId="3" fillId="6" borderId="5" xfId="0" applyFont="1" applyFill="1" applyBorder="1" applyAlignment="1">
      <alignment vertical="center"/>
    </xf>
    <xf numFmtId="0" fontId="4" fillId="6" borderId="6" xfId="0" applyFont="1" applyFill="1" applyBorder="1" applyAlignment="1">
      <alignment vertical="center" wrapText="1"/>
    </xf>
    <xf numFmtId="0" fontId="4" fillId="6" borderId="7" xfId="0" applyFont="1" applyFill="1" applyBorder="1" applyAlignment="1">
      <alignment vertical="center" wrapText="1"/>
    </xf>
    <xf numFmtId="0" fontId="3" fillId="6" borderId="6" xfId="0" applyFont="1" applyFill="1" applyBorder="1" applyAlignment="1">
      <alignment vertical="center"/>
    </xf>
    <xf numFmtId="0" fontId="3" fillId="6" borderId="7" xfId="0" applyFont="1" applyFill="1" applyBorder="1" applyAlignment="1">
      <alignment vertical="center"/>
    </xf>
    <xf numFmtId="0" fontId="5" fillId="0" borderId="0" xfId="0" applyFont="1"/>
    <xf numFmtId="0" fontId="0" fillId="7" borderId="0" xfId="0" applyFill="1"/>
    <xf numFmtId="0" fontId="0" fillId="8" borderId="0" xfId="0" applyFill="1"/>
    <xf numFmtId="0" fontId="1"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center" vertical="center"/>
    </xf>
    <xf numFmtId="0" fontId="1" fillId="0" borderId="0" xfId="0" applyFont="1" applyAlignment="1">
      <alignment horizontal="center"/>
    </xf>
    <xf numFmtId="9" fontId="1"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7" fillId="0" borderId="2" xfId="0" applyFont="1" applyFill="1" applyBorder="1" applyAlignment="1">
      <alignment vertical="center" wrapText="1"/>
    </xf>
    <xf numFmtId="0" fontId="6" fillId="9" borderId="11" xfId="1" applyFont="1" applyFill="1" applyBorder="1" applyAlignment="1">
      <alignment vertical="center" wrapText="1"/>
    </xf>
    <xf numFmtId="0" fontId="6" fillId="9" borderId="12" xfId="1" applyFont="1" applyFill="1" applyBorder="1" applyAlignment="1">
      <alignment vertical="center" wrapText="1"/>
    </xf>
    <xf numFmtId="0" fontId="6" fillId="9" borderId="11" xfId="1" applyFont="1" applyFill="1" applyBorder="1" applyAlignment="1">
      <alignment horizontal="center" vertical="center" wrapText="1"/>
    </xf>
    <xf numFmtId="0" fontId="6" fillId="9" borderId="13" xfId="1" applyFont="1" applyFill="1" applyBorder="1" applyAlignment="1">
      <alignment vertical="center" wrapText="1"/>
    </xf>
    <xf numFmtId="0" fontId="6" fillId="0" borderId="2" xfId="0" applyFont="1" applyFill="1" applyBorder="1" applyAlignment="1">
      <alignment vertical="center" wrapText="1"/>
    </xf>
    <xf numFmtId="0" fontId="2" fillId="0" borderId="0" xfId="0" applyFont="1" applyFill="1" applyBorder="1"/>
    <xf numFmtId="0" fontId="1" fillId="0" borderId="0" xfId="0" applyFont="1" applyFill="1"/>
    <xf numFmtId="0" fontId="1" fillId="8" borderId="2" xfId="0" applyFont="1" applyFill="1" applyBorder="1" applyAlignment="1">
      <alignment horizontal="center" wrapText="1"/>
    </xf>
    <xf numFmtId="164" fontId="1" fillId="8" borderId="3"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0" borderId="0" xfId="0" applyFont="1" applyBorder="1"/>
    <xf numFmtId="0" fontId="1" fillId="0" borderId="0" xfId="0" applyFont="1" applyAlignment="1"/>
    <xf numFmtId="0" fontId="1" fillId="0" borderId="0" xfId="0" applyFont="1" applyBorder="1"/>
    <xf numFmtId="9" fontId="1" fillId="0" borderId="0" xfId="0" applyNumberFormat="1" applyFont="1" applyAlignment="1">
      <alignment horizontal="center"/>
    </xf>
    <xf numFmtId="9" fontId="2" fillId="0" borderId="0" xfId="0" applyNumberFormat="1" applyFont="1" applyAlignment="1">
      <alignment horizontal="center"/>
    </xf>
    <xf numFmtId="9" fontId="1" fillId="0" borderId="0" xfId="0" applyNumberFormat="1" applyFont="1" applyAlignment="1">
      <alignment horizontal="center" vertical="center"/>
    </xf>
    <xf numFmtId="9" fontId="1" fillId="0" borderId="12" xfId="0" applyNumberFormat="1" applyFont="1" applyBorder="1" applyAlignment="1">
      <alignment horizontal="center"/>
    </xf>
    <xf numFmtId="0" fontId="1" fillId="0" borderId="12" xfId="0" applyFont="1" applyBorder="1" applyAlignment="1">
      <alignment horizontal="center"/>
    </xf>
    <xf numFmtId="0" fontId="10" fillId="0" borderId="0" xfId="0" applyFont="1"/>
    <xf numFmtId="0" fontId="0" fillId="0" borderId="0" xfId="0" applyAlignment="1">
      <alignment horizontal="left"/>
    </xf>
    <xf numFmtId="0" fontId="0" fillId="0" borderId="0" xfId="0" applyFill="1" applyAlignment="1">
      <alignment horizontal="left"/>
    </xf>
    <xf numFmtId="0" fontId="10" fillId="0" borderId="12" xfId="0" applyFont="1" applyBorder="1"/>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6" fillId="0" borderId="0" xfId="0" applyFont="1" applyFill="1" applyBorder="1" applyAlignment="1">
      <alignment vertical="center" wrapText="1"/>
    </xf>
    <xf numFmtId="0" fontId="3" fillId="6" borderId="6" xfId="0" applyFont="1" applyFill="1" applyBorder="1" applyAlignment="1">
      <alignment vertical="center" wrapText="1"/>
    </xf>
    <xf numFmtId="0" fontId="7" fillId="0" borderId="2" xfId="0" applyFont="1" applyFill="1" applyBorder="1" applyAlignment="1">
      <alignment horizontal="center" vertical="center" wrapText="1"/>
    </xf>
    <xf numFmtId="0" fontId="1" fillId="0" borderId="10" xfId="0" applyFont="1" applyFill="1" applyBorder="1" applyAlignment="1">
      <alignment vertical="center" wrapText="1"/>
    </xf>
    <xf numFmtId="0" fontId="1" fillId="0" borderId="13" xfId="0" applyFont="1" applyFill="1" applyBorder="1" applyAlignment="1">
      <alignment vertical="center" wrapText="1"/>
    </xf>
    <xf numFmtId="0" fontId="2" fillId="0" borderId="1" xfId="0" applyFont="1" applyBorder="1" applyAlignment="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 fillId="0" borderId="1" xfId="0" applyFont="1" applyFill="1" applyBorder="1" applyAlignment="1">
      <alignment vertical="center" wrapText="1"/>
    </xf>
    <xf numFmtId="0" fontId="3" fillId="6" borderId="12" xfId="0" applyFont="1" applyFill="1" applyBorder="1" applyAlignment="1">
      <alignment vertical="center"/>
    </xf>
    <xf numFmtId="0" fontId="11" fillId="11" borderId="1" xfId="0" applyFont="1" applyFill="1" applyBorder="1" applyAlignment="1">
      <alignment vertical="center" wrapText="1"/>
    </xf>
    <xf numFmtId="0" fontId="13" fillId="9" borderId="1" xfId="0" applyFont="1" applyFill="1" applyBorder="1" applyAlignment="1">
      <alignment vertical="center" wrapText="1"/>
    </xf>
    <xf numFmtId="0" fontId="11" fillId="0" borderId="1" xfId="0" applyFont="1" applyBorder="1" applyAlignment="1">
      <alignment vertical="center" wrapText="1"/>
    </xf>
    <xf numFmtId="0" fontId="11" fillId="12" borderId="1" xfId="0" applyFont="1" applyFill="1" applyBorder="1" applyAlignment="1">
      <alignment vertical="center" wrapText="1"/>
    </xf>
    <xf numFmtId="0" fontId="12" fillId="11" borderId="1" xfId="0" applyFont="1" applyFill="1" applyBorder="1" applyAlignment="1">
      <alignment vertical="center" wrapText="1"/>
    </xf>
    <xf numFmtId="0" fontId="1" fillId="0" borderId="1" xfId="0" applyFont="1" applyBorder="1" applyAlignment="1">
      <alignment vertical="center" wrapText="1"/>
    </xf>
    <xf numFmtId="0" fontId="0" fillId="3" borderId="0" xfId="0" applyFill="1" applyAlignment="1">
      <alignment vertical="top" wrapText="1"/>
    </xf>
    <xf numFmtId="165" fontId="2" fillId="0" borderId="12" xfId="0" applyNumberFormat="1" applyFont="1" applyBorder="1" applyAlignment="1">
      <alignment vertical="center"/>
    </xf>
    <xf numFmtId="0" fontId="2" fillId="0" borderId="9" xfId="0" applyFont="1" applyBorder="1" applyAlignment="1">
      <alignment vertical="center" wrapText="1"/>
    </xf>
    <xf numFmtId="0" fontId="2" fillId="0" borderId="11" xfId="0" applyFont="1" applyBorder="1" applyAlignment="1">
      <alignment vertical="center" wrapText="1"/>
    </xf>
    <xf numFmtId="165" fontId="2" fillId="0" borderId="8" xfId="0" applyNumberFormat="1" applyFont="1" applyBorder="1" applyAlignment="1">
      <alignment vertical="center" wrapText="1"/>
    </xf>
    <xf numFmtId="165" fontId="2" fillId="0" borderId="0" xfId="0" applyNumberFormat="1" applyFont="1" applyBorder="1" applyAlignment="1">
      <alignment vertical="center" wrapText="1"/>
    </xf>
    <xf numFmtId="0" fontId="15" fillId="0" borderId="0" xfId="0" applyFont="1"/>
    <xf numFmtId="0" fontId="7" fillId="0" borderId="15" xfId="0" applyFont="1" applyFill="1" applyBorder="1" applyAlignment="1">
      <alignment vertical="center" wrapText="1"/>
    </xf>
    <xf numFmtId="0" fontId="3" fillId="6" borderId="11" xfId="0" applyFont="1" applyFill="1" applyBorder="1" applyAlignment="1">
      <alignment vertical="center"/>
    </xf>
    <xf numFmtId="0" fontId="3" fillId="6" borderId="13" xfId="0" applyFont="1" applyFill="1" applyBorder="1" applyAlignment="1">
      <alignment vertical="center"/>
    </xf>
    <xf numFmtId="0" fontId="1" fillId="0" borderId="16" xfId="0" applyFont="1" applyFill="1" applyBorder="1" applyAlignment="1">
      <alignment vertical="center" wrapText="1"/>
    </xf>
    <xf numFmtId="0" fontId="0" fillId="0" borderId="16" xfId="0" applyBorder="1"/>
    <xf numFmtId="0" fontId="1" fillId="0" borderId="16" xfId="0" applyFont="1" applyBorder="1" applyAlignment="1">
      <alignment vertical="center"/>
    </xf>
    <xf numFmtId="0" fontId="1" fillId="0" borderId="16" xfId="0" applyFont="1" applyBorder="1" applyAlignment="1">
      <alignment vertical="center" wrapText="1"/>
    </xf>
    <xf numFmtId="0" fontId="1" fillId="12" borderId="16" xfId="0" applyFont="1" applyFill="1" applyBorder="1" applyAlignment="1">
      <alignment vertical="center" wrapText="1"/>
    </xf>
    <xf numFmtId="0" fontId="6" fillId="12" borderId="16" xfId="0" applyFont="1" applyFill="1" applyBorder="1" applyAlignment="1">
      <alignment vertical="center" wrapText="1"/>
    </xf>
    <xf numFmtId="0" fontId="1" fillId="12" borderId="0" xfId="0" applyFont="1" applyFill="1" applyAlignment="1">
      <alignment vertical="center" wrapText="1"/>
    </xf>
    <xf numFmtId="0" fontId="3" fillId="6" borderId="16" xfId="0" applyFont="1" applyFill="1" applyBorder="1" applyAlignment="1">
      <alignment vertical="center"/>
    </xf>
    <xf numFmtId="0" fontId="3" fillId="6" borderId="16" xfId="0" applyFont="1" applyFill="1" applyBorder="1" applyAlignment="1">
      <alignment vertical="center" wrapText="1"/>
    </xf>
    <xf numFmtId="0" fontId="3" fillId="14" borderId="16" xfId="0" applyFont="1" applyFill="1" applyBorder="1" applyAlignment="1">
      <alignment vertical="center"/>
    </xf>
    <xf numFmtId="0" fontId="3" fillId="6" borderId="16" xfId="0" applyFont="1" applyFill="1" applyBorder="1" applyAlignment="1">
      <alignment horizontal="left" vertical="center" wrapText="1"/>
    </xf>
    <xf numFmtId="0" fontId="1" fillId="17" borderId="16" xfId="0" applyFont="1" applyFill="1" applyBorder="1" applyAlignment="1">
      <alignment vertical="center" wrapText="1"/>
    </xf>
    <xf numFmtId="0" fontId="4" fillId="17" borderId="0" xfId="0" applyFont="1" applyFill="1" applyAlignment="1">
      <alignment vertical="center"/>
    </xf>
    <xf numFmtId="0" fontId="1" fillId="18" borderId="16" xfId="0" applyFont="1" applyFill="1" applyBorder="1" applyAlignment="1">
      <alignment vertical="center" wrapText="1"/>
    </xf>
    <xf numFmtId="0" fontId="4" fillId="18" borderId="0" xfId="0" applyFont="1" applyFill="1" applyAlignment="1">
      <alignment vertical="center"/>
    </xf>
    <xf numFmtId="0" fontId="4" fillId="18" borderId="0" xfId="0" applyFont="1" applyFill="1" applyAlignment="1">
      <alignment vertical="center" wrapText="1"/>
    </xf>
    <xf numFmtId="0" fontId="1" fillId="19" borderId="16" xfId="0" applyFont="1" applyFill="1" applyBorder="1" applyAlignment="1">
      <alignment vertical="center" wrapText="1"/>
    </xf>
    <xf numFmtId="0" fontId="4" fillId="19" borderId="0" xfId="0" applyFont="1" applyFill="1" applyAlignment="1">
      <alignment vertical="center"/>
    </xf>
    <xf numFmtId="0" fontId="17" fillId="0" borderId="19" xfId="0" applyFont="1" applyBorder="1" applyAlignment="1">
      <alignment horizontal="left" vertical="center" wrapText="1"/>
    </xf>
    <xf numFmtId="0" fontId="6" fillId="0" borderId="1" xfId="0" applyFont="1" applyBorder="1" applyAlignment="1">
      <alignment vertical="center" wrapText="1"/>
    </xf>
    <xf numFmtId="0" fontId="1" fillId="0" borderId="16" xfId="0" applyFont="1" applyBorder="1" applyAlignment="1">
      <alignment horizontal="center" vertical="center"/>
    </xf>
    <xf numFmtId="0" fontId="1" fillId="0" borderId="16" xfId="0" applyFont="1" applyBorder="1"/>
    <xf numFmtId="0" fontId="3" fillId="13" borderId="16" xfId="0" applyFont="1" applyFill="1" applyBorder="1" applyAlignment="1">
      <alignment vertical="center" wrapText="1"/>
    </xf>
    <xf numFmtId="0" fontId="3" fillId="13" borderId="16" xfId="0" applyFont="1" applyFill="1" applyBorder="1" applyAlignment="1">
      <alignment vertical="center"/>
    </xf>
    <xf numFmtId="0" fontId="1" fillId="0" borderId="0" xfId="0" applyFont="1" applyAlignment="1">
      <alignment horizontal="center"/>
    </xf>
    <xf numFmtId="0" fontId="1" fillId="15" borderId="16" xfId="0" applyFont="1" applyFill="1" applyBorder="1" applyAlignment="1">
      <alignment vertical="center" wrapText="1"/>
    </xf>
    <xf numFmtId="0" fontId="3" fillId="13" borderId="16" xfId="0" applyFont="1" applyFill="1" applyBorder="1" applyAlignment="1">
      <alignment horizontal="left" vertical="center" wrapText="1"/>
    </xf>
    <xf numFmtId="0" fontId="1" fillId="0" borderId="16" xfId="0" applyFont="1" applyBorder="1" applyAlignment="1">
      <alignment horizontal="left" vertical="center"/>
    </xf>
    <xf numFmtId="0" fontId="3" fillId="13" borderId="16" xfId="0" applyFont="1" applyFill="1" applyBorder="1" applyAlignment="1">
      <alignment horizontal="left" vertical="center"/>
    </xf>
    <xf numFmtId="0" fontId="1" fillId="0" borderId="16" xfId="0" applyFont="1" applyBorder="1" applyAlignment="1">
      <alignment horizontal="left"/>
    </xf>
    <xf numFmtId="0" fontId="1" fillId="0" borderId="17" xfId="0" applyFont="1" applyBorder="1" applyAlignment="1">
      <alignment horizontal="left" vertical="center" wrapText="1"/>
    </xf>
    <xf numFmtId="49" fontId="0" fillId="12" borderId="1" xfId="0" applyNumberFormat="1" applyFill="1" applyBorder="1" applyAlignment="1">
      <alignment vertical="top" wrapText="1"/>
    </xf>
    <xf numFmtId="49" fontId="0" fillId="0" borderId="1" xfId="0" applyNumberFormat="1" applyBorder="1" applyAlignment="1">
      <alignment vertical="top" wrapText="1"/>
    </xf>
    <xf numFmtId="0" fontId="1" fillId="12" borderId="21" xfId="0" applyFont="1" applyFill="1" applyBorder="1" applyAlignment="1">
      <alignment vertical="center" wrapText="1"/>
    </xf>
    <xf numFmtId="0" fontId="1" fillId="0" borderId="22" xfId="0" applyFont="1" applyBorder="1" applyAlignment="1">
      <alignment vertical="center" wrapText="1"/>
    </xf>
    <xf numFmtId="49" fontId="0" fillId="12" borderId="24" xfId="0" applyNumberFormat="1" applyFill="1" applyBorder="1" applyAlignment="1">
      <alignment vertical="top" wrapText="1"/>
    </xf>
    <xf numFmtId="0" fontId="0" fillId="0" borderId="0" xfId="0" applyAlignment="1">
      <alignment vertical="center"/>
    </xf>
    <xf numFmtId="0" fontId="0" fillId="0" borderId="16" xfId="0" applyBorder="1" applyAlignment="1">
      <alignment vertical="center"/>
    </xf>
    <xf numFmtId="0" fontId="0" fillId="0" borderId="16" xfId="0" applyBorder="1" applyAlignment="1">
      <alignment vertical="center" wrapText="1"/>
    </xf>
    <xf numFmtId="0" fontId="0" fillId="12" borderId="16" xfId="0" applyFill="1" applyBorder="1" applyAlignment="1">
      <alignment vertical="center"/>
    </xf>
    <xf numFmtId="0" fontId="0" fillId="0" borderId="1" xfId="0" applyBorder="1" applyAlignment="1">
      <alignment horizontal="left" vertical="center" wrapText="1"/>
    </xf>
    <xf numFmtId="0" fontId="0" fillId="0" borderId="7" xfId="0" applyBorder="1" applyAlignment="1">
      <alignment vertical="center" wrapText="1"/>
    </xf>
    <xf numFmtId="0" fontId="0" fillId="12" borderId="5" xfId="0" applyFill="1" applyBorder="1" applyAlignment="1">
      <alignment horizontal="left" vertical="center" wrapText="1"/>
    </xf>
    <xf numFmtId="0" fontId="0" fillId="0" borderId="5" xfId="0" applyBorder="1" applyAlignment="1">
      <alignment horizontal="left" vertical="center" wrapText="1"/>
    </xf>
    <xf numFmtId="0" fontId="18" fillId="12" borderId="5" xfId="0" applyFont="1" applyFill="1" applyBorder="1" applyAlignment="1">
      <alignment horizontal="left" vertical="center" wrapText="1"/>
    </xf>
    <xf numFmtId="0" fontId="3" fillId="6" borderId="9" xfId="0" applyFont="1" applyFill="1" applyBorder="1" applyAlignment="1">
      <alignment vertical="center"/>
    </xf>
    <xf numFmtId="0" fontId="3" fillId="6" borderId="10" xfId="0" applyFont="1" applyFill="1" applyBorder="1" applyAlignment="1">
      <alignment vertical="center"/>
    </xf>
    <xf numFmtId="0" fontId="3" fillId="6" borderId="0" xfId="0" applyFont="1" applyFill="1" applyBorder="1" applyAlignment="1">
      <alignment vertical="center"/>
    </xf>
    <xf numFmtId="0" fontId="0" fillId="12" borderId="16" xfId="0" applyFill="1" applyBorder="1" applyAlignment="1">
      <alignment vertical="center" wrapText="1"/>
    </xf>
    <xf numFmtId="0" fontId="0" fillId="21" borderId="16" xfId="0" applyFill="1" applyBorder="1" applyAlignment="1">
      <alignment vertical="center"/>
    </xf>
    <xf numFmtId="49" fontId="0" fillId="0" borderId="16" xfId="0" applyNumberFormat="1" applyBorder="1" applyAlignment="1">
      <alignment vertical="center" wrapText="1"/>
    </xf>
    <xf numFmtId="0" fontId="18" fillId="12" borderId="16" xfId="0" applyFont="1" applyFill="1" applyBorder="1" applyAlignment="1">
      <alignment vertical="center"/>
    </xf>
    <xf numFmtId="0" fontId="0" fillId="21" borderId="1" xfId="0" applyFill="1" applyBorder="1" applyAlignment="1">
      <alignment horizontal="left" vertical="center"/>
    </xf>
    <xf numFmtId="0" fontId="0" fillId="12" borderId="16" xfId="0" applyFill="1" applyBorder="1" applyAlignment="1">
      <alignment horizontal="left" vertical="center"/>
    </xf>
    <xf numFmtId="0" fontId="0" fillId="0" borderId="7" xfId="0" applyBorder="1" applyAlignment="1">
      <alignment horizontal="left" vertical="center" wrapText="1"/>
    </xf>
    <xf numFmtId="49" fontId="0" fillId="0" borderId="1" xfId="0" applyNumberFormat="1" applyBorder="1" applyAlignment="1">
      <alignment horizontal="left" vertical="center" wrapText="1"/>
    </xf>
    <xf numFmtId="0" fontId="0" fillId="12" borderId="7" xfId="0" applyFill="1" applyBorder="1" applyAlignment="1">
      <alignment vertical="center" wrapText="1"/>
    </xf>
    <xf numFmtId="0" fontId="0" fillId="12" borderId="0" xfId="0" applyFill="1"/>
    <xf numFmtId="0" fontId="1" fillId="12" borderId="0" xfId="0" applyFont="1" applyFill="1" applyAlignment="1">
      <alignment vertical="center"/>
    </xf>
    <xf numFmtId="0" fontId="0" fillId="12" borderId="0" xfId="0" applyFill="1" applyAlignment="1">
      <alignment horizontal="left" vertical="center"/>
    </xf>
    <xf numFmtId="0" fontId="0" fillId="12" borderId="0" xfId="0" applyFill="1" applyAlignment="1">
      <alignment vertical="center"/>
    </xf>
    <xf numFmtId="0" fontId="18" fillId="12" borderId="0" xfId="0" applyFont="1" applyFill="1" applyAlignment="1">
      <alignment vertical="center"/>
    </xf>
    <xf numFmtId="0" fontId="0" fillId="0" borderId="27" xfId="0" applyBorder="1" applyAlignment="1">
      <alignment vertical="center"/>
    </xf>
    <xf numFmtId="0" fontId="0" fillId="12" borderId="27" xfId="0" applyFill="1" applyBorder="1" applyAlignment="1">
      <alignment vertical="center" wrapText="1"/>
    </xf>
    <xf numFmtId="0" fontId="1" fillId="13" borderId="26" xfId="0" applyFont="1" applyFill="1" applyBorder="1" applyAlignment="1">
      <alignment vertical="center" wrapText="1"/>
    </xf>
    <xf numFmtId="0" fontId="1" fillId="0" borderId="26" xfId="0" applyFont="1" applyFill="1" applyBorder="1" applyAlignment="1">
      <alignment vertical="center" wrapText="1"/>
    </xf>
    <xf numFmtId="0" fontId="1" fillId="15" borderId="26" xfId="0" applyFont="1" applyFill="1" applyBorder="1" applyAlignment="1">
      <alignment vertical="center" wrapText="1"/>
    </xf>
    <xf numFmtId="0" fontId="0" fillId="12" borderId="26" xfId="0" applyFill="1" applyBorder="1" applyAlignment="1">
      <alignment vertical="center" wrapText="1"/>
    </xf>
    <xf numFmtId="0" fontId="0" fillId="12" borderId="18" xfId="0" applyFill="1" applyBorder="1" applyAlignment="1">
      <alignment vertical="center"/>
    </xf>
    <xf numFmtId="0" fontId="0" fillId="0" borderId="20" xfId="0" applyBorder="1" applyAlignment="1">
      <alignment vertical="center"/>
    </xf>
    <xf numFmtId="0" fontId="0" fillId="0" borderId="28" xfId="0" applyBorder="1" applyAlignment="1">
      <alignment vertical="center" wrapText="1"/>
    </xf>
    <xf numFmtId="0" fontId="0" fillId="0" borderId="26" xfId="0" applyBorder="1" applyAlignment="1">
      <alignment vertical="center" wrapText="1"/>
    </xf>
    <xf numFmtId="0" fontId="0" fillId="12" borderId="21" xfId="0" applyFill="1" applyBorder="1" applyAlignment="1">
      <alignment vertical="center"/>
    </xf>
    <xf numFmtId="0" fontId="0" fillId="12" borderId="28" xfId="0" applyFill="1" applyBorder="1" applyAlignment="1">
      <alignment vertical="center" wrapText="1"/>
    </xf>
    <xf numFmtId="0" fontId="1" fillId="12" borderId="16" xfId="0" applyFont="1" applyFill="1" applyBorder="1" applyAlignment="1">
      <alignment horizontal="center" vertical="center"/>
    </xf>
    <xf numFmtId="0" fontId="1" fillId="0" borderId="29" xfId="0" applyFont="1" applyBorder="1" applyAlignment="1">
      <alignment horizontal="left" vertical="center" wrapText="1"/>
    </xf>
    <xf numFmtId="0" fontId="1" fillId="0" borderId="20" xfId="0" applyFont="1" applyBorder="1" applyAlignment="1">
      <alignment horizontal="left" vertical="center" wrapText="1"/>
    </xf>
    <xf numFmtId="0" fontId="1" fillId="0" borderId="30" xfId="0" applyFont="1" applyBorder="1" applyAlignment="1">
      <alignment vertical="center" wrapText="1"/>
    </xf>
    <xf numFmtId="0" fontId="1" fillId="12" borderId="31" xfId="0" applyFont="1" applyFill="1" applyBorder="1" applyAlignment="1">
      <alignment vertical="center" wrapText="1"/>
    </xf>
    <xf numFmtId="0" fontId="0" fillId="0" borderId="18" xfId="0" applyBorder="1" applyAlignment="1">
      <alignment vertical="center"/>
    </xf>
    <xf numFmtId="0" fontId="0" fillId="0" borderId="32" xfId="0" applyBorder="1" applyAlignment="1">
      <alignment vertical="center"/>
    </xf>
    <xf numFmtId="0" fontId="3" fillId="12" borderId="12" xfId="0" applyFont="1" applyFill="1" applyBorder="1" applyAlignment="1">
      <alignment vertical="center"/>
    </xf>
    <xf numFmtId="0" fontId="0" fillId="12" borderId="26" xfId="0" applyFill="1" applyBorder="1" applyAlignment="1">
      <alignment vertical="center"/>
    </xf>
    <xf numFmtId="0" fontId="1" fillId="12" borderId="16" xfId="0" applyFont="1" applyFill="1" applyBorder="1" applyAlignment="1">
      <alignment vertical="center"/>
    </xf>
    <xf numFmtId="0" fontId="18" fillId="12" borderId="7" xfId="0" applyFont="1" applyFill="1" applyBorder="1" applyAlignment="1">
      <alignment vertical="center" wrapText="1"/>
    </xf>
    <xf numFmtId="0" fontId="1" fillId="12" borderId="27" xfId="0" applyFont="1" applyFill="1" applyBorder="1" applyAlignment="1">
      <alignment vertical="center" wrapText="1"/>
    </xf>
    <xf numFmtId="0" fontId="1" fillId="12" borderId="26" xfId="0" applyFont="1" applyFill="1" applyBorder="1" applyAlignment="1">
      <alignment vertical="center" wrapText="1"/>
    </xf>
    <xf numFmtId="0" fontId="1" fillId="12" borderId="18" xfId="0" applyFont="1" applyFill="1" applyBorder="1" applyAlignment="1">
      <alignment vertical="center" wrapText="1"/>
    </xf>
    <xf numFmtId="0" fontId="1" fillId="12" borderId="1" xfId="0" applyFont="1" applyFill="1" applyBorder="1" applyAlignment="1">
      <alignment vertical="center" wrapText="1"/>
    </xf>
    <xf numFmtId="0" fontId="1" fillId="16" borderId="16" xfId="0" applyFont="1" applyFill="1" applyBorder="1" applyAlignment="1">
      <alignment vertical="center" wrapText="1"/>
    </xf>
    <xf numFmtId="9" fontId="0" fillId="0" borderId="16" xfId="0" applyNumberFormat="1" applyBorder="1" applyAlignment="1">
      <alignment vertical="center"/>
    </xf>
    <xf numFmtId="0" fontId="4" fillId="0" borderId="0" xfId="0" applyFont="1" applyFill="1" applyAlignment="1">
      <alignment vertical="center"/>
    </xf>
    <xf numFmtId="0" fontId="1" fillId="0" borderId="0" xfId="0" applyFont="1" applyFill="1" applyAlignment="1">
      <alignment vertical="center" wrapText="1"/>
    </xf>
    <xf numFmtId="0" fontId="1" fillId="19" borderId="21" xfId="0" applyFont="1" applyFill="1" applyBorder="1" applyAlignment="1">
      <alignment vertical="center" wrapText="1"/>
    </xf>
    <xf numFmtId="0" fontId="1" fillId="17" borderId="16" xfId="0" quotePrefix="1" applyFont="1" applyFill="1" applyBorder="1" applyAlignment="1">
      <alignment vertical="center" wrapText="1"/>
    </xf>
    <xf numFmtId="0" fontId="1" fillId="8" borderId="16" xfId="0" applyFont="1" applyFill="1" applyBorder="1" applyAlignment="1">
      <alignment vertical="center" wrapText="1"/>
    </xf>
    <xf numFmtId="0" fontId="1" fillId="8" borderId="16" xfId="0" quotePrefix="1" applyFont="1" applyFill="1" applyBorder="1" applyAlignment="1">
      <alignment vertical="center" wrapText="1"/>
    </xf>
    <xf numFmtId="0" fontId="1" fillId="12" borderId="0" xfId="0" applyFont="1" applyFill="1" applyBorder="1" applyAlignment="1">
      <alignment vertical="center" wrapText="1"/>
    </xf>
    <xf numFmtId="0" fontId="1" fillId="8" borderId="27" xfId="0" applyFont="1" applyFill="1" applyBorder="1" applyAlignment="1">
      <alignment vertical="center" wrapText="1"/>
    </xf>
    <xf numFmtId="0" fontId="1" fillId="8" borderId="18" xfId="0" applyFont="1" applyFill="1" applyBorder="1" applyAlignment="1">
      <alignment vertical="center" wrapText="1"/>
    </xf>
    <xf numFmtId="0" fontId="1" fillId="9" borderId="16" xfId="0" applyFont="1" applyFill="1" applyBorder="1" applyAlignment="1">
      <alignment vertical="center" wrapText="1"/>
    </xf>
    <xf numFmtId="0" fontId="1" fillId="18" borderId="16" xfId="0" quotePrefix="1" applyFont="1" applyFill="1" applyBorder="1" applyAlignment="1">
      <alignment vertical="center" wrapText="1"/>
    </xf>
    <xf numFmtId="0" fontId="11" fillId="12" borderId="16" xfId="0" applyFont="1" applyFill="1" applyBorder="1" applyAlignment="1">
      <alignment vertical="center" wrapText="1"/>
    </xf>
    <xf numFmtId="0" fontId="11" fillId="12" borderId="16" xfId="0" quotePrefix="1" applyFont="1" applyFill="1" applyBorder="1" applyAlignment="1">
      <alignment vertical="center" wrapText="1"/>
    </xf>
    <xf numFmtId="0" fontId="3" fillId="20" borderId="16" xfId="0" applyFont="1" applyFill="1" applyBorder="1" applyAlignment="1">
      <alignment vertical="center"/>
    </xf>
    <xf numFmtId="0" fontId="3" fillId="20" borderId="16" xfId="0" applyFont="1" applyFill="1" applyBorder="1" applyAlignment="1">
      <alignment horizontal="left" vertical="center"/>
    </xf>
    <xf numFmtId="0" fontId="3" fillId="20" borderId="16" xfId="0" applyFont="1" applyFill="1" applyBorder="1" applyAlignment="1">
      <alignment horizontal="left" vertical="center" wrapText="1"/>
    </xf>
    <xf numFmtId="0" fontId="6" fillId="0" borderId="16" xfId="0" applyFont="1" applyBorder="1" applyAlignment="1">
      <alignment vertical="center" wrapText="1"/>
    </xf>
    <xf numFmtId="0" fontId="17" fillId="0" borderId="16" xfId="0" applyFont="1" applyFill="1" applyBorder="1" applyAlignment="1">
      <alignment horizontal="left" vertical="center" wrapText="1"/>
    </xf>
    <xf numFmtId="0" fontId="17" fillId="0" borderId="16" xfId="0" applyFont="1" applyFill="1" applyBorder="1" applyAlignment="1">
      <alignment vertical="center" wrapText="1"/>
    </xf>
    <xf numFmtId="0" fontId="6" fillId="0" borderId="16" xfId="0" applyFont="1" applyFill="1" applyBorder="1" applyAlignment="1">
      <alignment vertical="center" wrapText="1"/>
    </xf>
    <xf numFmtId="0" fontId="6" fillId="18" borderId="16" xfId="0" applyFont="1" applyFill="1" applyBorder="1" applyAlignment="1">
      <alignment vertical="center" wrapText="1"/>
    </xf>
    <xf numFmtId="49" fontId="1" fillId="0" borderId="16" xfId="0" applyNumberFormat="1" applyFont="1" applyBorder="1" applyAlignment="1">
      <alignment vertical="center" wrapText="1"/>
    </xf>
    <xf numFmtId="0" fontId="6" fillId="0" borderId="16" xfId="0" quotePrefix="1" applyFont="1" applyBorder="1" applyAlignment="1">
      <alignment vertical="center" wrapText="1"/>
    </xf>
    <xf numFmtId="0" fontId="6" fillId="16" borderId="16" xfId="0" applyFont="1" applyFill="1" applyBorder="1" applyAlignment="1">
      <alignment vertical="center" wrapText="1"/>
    </xf>
    <xf numFmtId="0" fontId="1" fillId="0" borderId="16" xfId="0" applyFont="1" applyBorder="1" applyAlignment="1">
      <alignment horizontal="center" wrapText="1"/>
    </xf>
    <xf numFmtId="0" fontId="0" fillId="0" borderId="16" xfId="0" applyBorder="1" applyAlignment="1">
      <alignment vertical="top" wrapText="1"/>
    </xf>
    <xf numFmtId="49" fontId="0" fillId="0" borderId="16" xfId="0" applyNumberFormat="1" applyBorder="1" applyAlignment="1">
      <alignment vertical="top" wrapText="1"/>
    </xf>
    <xf numFmtId="0" fontId="0" fillId="12" borderId="16" xfId="0" applyFill="1" applyBorder="1" applyAlignment="1">
      <alignment horizontal="left" vertical="top" wrapText="1"/>
    </xf>
    <xf numFmtId="0" fontId="0" fillId="12" borderId="16" xfId="0" applyFill="1" applyBorder="1" applyAlignment="1">
      <alignment vertical="top" wrapText="1"/>
    </xf>
    <xf numFmtId="49" fontId="0" fillId="12" borderId="16" xfId="0" applyNumberFormat="1" applyFill="1" applyBorder="1" applyAlignment="1">
      <alignment vertical="top" wrapText="1"/>
    </xf>
    <xf numFmtId="0" fontId="0" fillId="0" borderId="16" xfId="0" applyBorder="1" applyAlignment="1">
      <alignment horizontal="left" vertical="top" wrapText="1"/>
    </xf>
    <xf numFmtId="0" fontId="1" fillId="0" borderId="16"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21" borderId="16" xfId="0" applyFont="1" applyFill="1" applyBorder="1" applyAlignment="1">
      <alignment vertical="center" wrapText="1"/>
    </xf>
    <xf numFmtId="0" fontId="6" fillId="21" borderId="16" xfId="0" applyFont="1" applyFill="1" applyBorder="1" applyAlignment="1">
      <alignment vertical="center" wrapText="1"/>
    </xf>
    <xf numFmtId="0" fontId="23" fillId="12" borderId="16" xfId="0" applyFont="1" applyFill="1" applyBorder="1" applyAlignment="1">
      <alignment vertical="center" wrapText="1"/>
    </xf>
    <xf numFmtId="49" fontId="1" fillId="21" borderId="16" xfId="0" applyNumberFormat="1" applyFont="1" applyFill="1" applyBorder="1" applyAlignment="1">
      <alignment vertical="center" wrapText="1"/>
    </xf>
    <xf numFmtId="0" fontId="3" fillId="20" borderId="27" xfId="0" applyFont="1" applyFill="1" applyBorder="1" applyAlignment="1">
      <alignment horizontal="left" vertical="center"/>
    </xf>
    <xf numFmtId="0" fontId="1" fillId="0" borderId="27" xfId="0" applyFont="1" applyBorder="1" applyAlignment="1">
      <alignment horizontal="left"/>
    </xf>
    <xf numFmtId="0" fontId="3" fillId="13" borderId="26" xfId="0" applyFont="1" applyFill="1" applyBorder="1" applyAlignment="1">
      <alignment horizontal="left" vertical="center" wrapText="1"/>
    </xf>
    <xf numFmtId="0" fontId="3" fillId="20" borderId="26" xfId="0" applyFont="1" applyFill="1" applyBorder="1" applyAlignment="1">
      <alignment horizontal="left" vertical="center"/>
    </xf>
    <xf numFmtId="0" fontId="6" fillId="0" borderId="26" xfId="0" applyFont="1" applyFill="1" applyBorder="1" applyAlignment="1">
      <alignment horizontal="left" vertical="center" wrapText="1"/>
    </xf>
    <xf numFmtId="0" fontId="1" fillId="0" borderId="26" xfId="0" applyFont="1" applyBorder="1" applyAlignment="1">
      <alignment vertical="center" wrapText="1"/>
    </xf>
    <xf numFmtId="0" fontId="6" fillId="0" borderId="26" xfId="0" applyFont="1" applyBorder="1" applyAlignment="1">
      <alignment horizontal="left" vertical="center" wrapText="1"/>
    </xf>
    <xf numFmtId="0" fontId="1" fillId="0" borderId="26" xfId="0" applyFont="1" applyBorder="1" applyAlignment="1">
      <alignment horizontal="left" vertical="center" wrapText="1"/>
    </xf>
    <xf numFmtId="0" fontId="1" fillId="0" borderId="26" xfId="0" applyFont="1" applyFill="1" applyBorder="1" applyAlignment="1">
      <alignment horizontal="left" vertical="center" wrapText="1"/>
    </xf>
    <xf numFmtId="0" fontId="1" fillId="0" borderId="26" xfId="0" applyFont="1" applyBorder="1" applyAlignment="1">
      <alignment horizontal="left"/>
    </xf>
    <xf numFmtId="0" fontId="3" fillId="13" borderId="1" xfId="0" applyFont="1" applyFill="1" applyBorder="1" applyAlignment="1">
      <alignment horizontal="left" vertical="center" wrapText="1"/>
    </xf>
    <xf numFmtId="0" fontId="3" fillId="20" borderId="1" xfId="0" applyFont="1" applyFill="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21" borderId="1" xfId="0" applyFont="1" applyFill="1" applyBorder="1" applyAlignment="1">
      <alignment horizontal="left" vertical="center" wrapText="1"/>
    </xf>
    <xf numFmtId="0" fontId="6" fillId="0" borderId="1" xfId="0" applyFont="1" applyBorder="1" applyAlignment="1">
      <alignment horizontal="left" vertical="center" wrapText="1"/>
    </xf>
    <xf numFmtId="0" fontId="1" fillId="0" borderId="1" xfId="0" applyFont="1" applyBorder="1" applyAlignment="1">
      <alignment horizontal="left"/>
    </xf>
    <xf numFmtId="0" fontId="3" fillId="16" borderId="16" xfId="0" applyFont="1" applyFill="1" applyBorder="1" applyAlignment="1">
      <alignment vertical="center"/>
    </xf>
    <xf numFmtId="0" fontId="3" fillId="13" borderId="27" xfId="0" applyFont="1" applyFill="1" applyBorder="1" applyAlignment="1">
      <alignment horizontal="left" vertical="center" wrapText="1"/>
    </xf>
    <xf numFmtId="0" fontId="1" fillId="21" borderId="16" xfId="0" quotePrefix="1" applyFont="1" applyFill="1" applyBorder="1" applyAlignment="1">
      <alignment vertical="center" wrapText="1"/>
    </xf>
    <xf numFmtId="0" fontId="1" fillId="0" borderId="0" xfId="0" applyFont="1" applyBorder="1" applyAlignment="1">
      <alignment horizontal="left"/>
    </xf>
    <xf numFmtId="0" fontId="1" fillId="0" borderId="18" xfId="0" applyFont="1" applyBorder="1"/>
    <xf numFmtId="0" fontId="1" fillId="0" borderId="28" xfId="0" applyFont="1" applyBorder="1" applyAlignment="1">
      <alignment horizontal="left"/>
    </xf>
    <xf numFmtId="0" fontId="1" fillId="0" borderId="3" xfId="0" applyFont="1" applyBorder="1" applyAlignment="1">
      <alignment horizontal="left"/>
    </xf>
    <xf numFmtId="0" fontId="1" fillId="0" borderId="32" xfId="0" applyFont="1" applyBorder="1" applyAlignment="1">
      <alignment horizontal="left"/>
    </xf>
    <xf numFmtId="0" fontId="1" fillId="0" borderId="18" xfId="0" applyFont="1" applyBorder="1" applyAlignment="1">
      <alignment horizontal="left"/>
    </xf>
    <xf numFmtId="0" fontId="0" fillId="12" borderId="21" xfId="0" applyFill="1" applyBorder="1" applyAlignment="1">
      <alignment vertical="top" wrapText="1"/>
    </xf>
    <xf numFmtId="0" fontId="17" fillId="0" borderId="19" xfId="0" applyFont="1" applyFill="1" applyBorder="1" applyAlignment="1">
      <alignment horizontal="left" vertical="center" wrapText="1"/>
    </xf>
    <xf numFmtId="0" fontId="17" fillId="0" borderId="16" xfId="0" applyFont="1" applyBorder="1" applyAlignment="1">
      <alignment horizontal="left" vertical="center" wrapText="1"/>
    </xf>
    <xf numFmtId="0" fontId="1" fillId="21" borderId="16" xfId="0" applyFont="1" applyFill="1" applyBorder="1" applyAlignment="1">
      <alignment horizontal="center" vertical="center"/>
    </xf>
    <xf numFmtId="0" fontId="1" fillId="16" borderId="16" xfId="0" applyFont="1" applyFill="1" applyBorder="1" applyAlignment="1">
      <alignment horizontal="center" wrapText="1"/>
    </xf>
    <xf numFmtId="0" fontId="0" fillId="16" borderId="16" xfId="0" applyFill="1" applyBorder="1" applyAlignment="1">
      <alignment vertical="top" wrapText="1"/>
    </xf>
    <xf numFmtId="0" fontId="6" fillId="16" borderId="1" xfId="0" applyFont="1" applyFill="1" applyBorder="1" applyAlignment="1">
      <alignment horizontal="left" vertical="center" wrapText="1"/>
    </xf>
    <xf numFmtId="0" fontId="6" fillId="16" borderId="16" xfId="0" applyFont="1" applyFill="1" applyBorder="1" applyAlignment="1">
      <alignment horizontal="left" vertical="center" wrapText="1"/>
    </xf>
    <xf numFmtId="0" fontId="6" fillId="16" borderId="26" xfId="0" applyFont="1" applyFill="1" applyBorder="1" applyAlignment="1">
      <alignment vertical="center" wrapText="1"/>
    </xf>
    <xf numFmtId="0" fontId="6" fillId="16" borderId="1" xfId="0" quotePrefix="1" applyFont="1" applyFill="1" applyBorder="1" applyAlignment="1">
      <alignment vertical="center" wrapText="1"/>
    </xf>
    <xf numFmtId="49" fontId="1" fillId="0" borderId="16" xfId="0" applyNumberFormat="1" applyFont="1" applyBorder="1" applyAlignment="1">
      <alignment vertical="top" wrapText="1"/>
    </xf>
    <xf numFmtId="0" fontId="1" fillId="0" borderId="16" xfId="0" applyFont="1" applyBorder="1" applyAlignment="1">
      <alignment vertical="top" wrapText="1"/>
    </xf>
    <xf numFmtId="0" fontId="1" fillId="12" borderId="1" xfId="0" applyFont="1" applyFill="1" applyBorder="1" applyAlignment="1">
      <alignment horizontal="left" vertical="top" wrapText="1"/>
    </xf>
    <xf numFmtId="0" fontId="1" fillId="12" borderId="26" xfId="0" applyFont="1" applyFill="1" applyBorder="1" applyAlignment="1">
      <alignment vertical="top" wrapText="1"/>
    </xf>
    <xf numFmtId="0" fontId="1" fillId="12" borderId="16" xfId="0" applyFont="1" applyFill="1" applyBorder="1" applyAlignment="1">
      <alignment vertical="top" wrapText="1"/>
    </xf>
    <xf numFmtId="49" fontId="1" fillId="12" borderId="16" xfId="0" applyNumberFormat="1" applyFont="1" applyFill="1" applyBorder="1" applyAlignment="1">
      <alignment vertical="top" wrapText="1"/>
    </xf>
    <xf numFmtId="0" fontId="1" fillId="16" borderId="26" xfId="0" applyFont="1" applyFill="1" applyBorder="1" applyAlignment="1">
      <alignment vertical="top" wrapText="1"/>
    </xf>
    <xf numFmtId="0" fontId="1" fillId="0" borderId="2" xfId="0" applyFont="1" applyBorder="1" applyAlignment="1">
      <alignment horizontal="left" vertical="top" wrapText="1"/>
    </xf>
    <xf numFmtId="0" fontId="1" fillId="12" borderId="21" xfId="0" applyFont="1" applyFill="1" applyBorder="1" applyAlignment="1">
      <alignment vertical="top" wrapText="1"/>
    </xf>
    <xf numFmtId="49" fontId="1" fillId="12" borderId="21" xfId="0" applyNumberFormat="1" applyFont="1" applyFill="1" applyBorder="1" applyAlignment="1">
      <alignment vertical="top" wrapText="1"/>
    </xf>
    <xf numFmtId="0" fontId="1" fillId="16" borderId="16" xfId="0" applyFont="1" applyFill="1" applyBorder="1" applyAlignment="1">
      <alignment wrapText="1"/>
    </xf>
    <xf numFmtId="0" fontId="17" fillId="0" borderId="0" xfId="0" applyFont="1"/>
    <xf numFmtId="0" fontId="1" fillId="21" borderId="26" xfId="0" applyFont="1" applyFill="1" applyBorder="1" applyAlignment="1">
      <alignment vertical="center" wrapText="1"/>
    </xf>
    <xf numFmtId="0" fontId="6" fillId="21" borderId="1" xfId="0" applyFont="1" applyFill="1" applyBorder="1" applyAlignment="1">
      <alignment horizontal="left" vertical="center" wrapText="1"/>
    </xf>
    <xf numFmtId="0" fontId="17" fillId="0" borderId="0" xfId="0" applyFont="1" applyAlignment="1">
      <alignment horizontal="left" vertical="top" wrapText="1"/>
    </xf>
    <xf numFmtId="0" fontId="17" fillId="0" borderId="43" xfId="0" applyFont="1" applyBorder="1" applyAlignment="1">
      <alignment vertical="top" wrapText="1"/>
    </xf>
    <xf numFmtId="0" fontId="17" fillId="0" borderId="42" xfId="0" applyFont="1" applyBorder="1" applyAlignment="1">
      <alignment wrapText="1"/>
    </xf>
    <xf numFmtId="0" fontId="17" fillId="0" borderId="44" xfId="0" applyFont="1" applyBorder="1" applyAlignment="1">
      <alignment wrapText="1"/>
    </xf>
    <xf numFmtId="0" fontId="17" fillId="0" borderId="44" xfId="0" applyFont="1" applyBorder="1" applyAlignment="1">
      <alignment vertical="top" wrapText="1"/>
    </xf>
    <xf numFmtId="0" fontId="17" fillId="0" borderId="0" xfId="0" applyFont="1" applyAlignment="1">
      <alignment vertical="center"/>
    </xf>
    <xf numFmtId="0" fontId="17" fillId="0" borderId="44" xfId="0" applyFont="1" applyBorder="1" applyAlignment="1">
      <alignment horizontal="left" vertical="top" wrapText="1"/>
    </xf>
    <xf numFmtId="0" fontId="17" fillId="0" borderId="44" xfId="0" applyFont="1" applyBorder="1" applyAlignment="1">
      <alignment vertical="center" wrapText="1"/>
    </xf>
    <xf numFmtId="0" fontId="17" fillId="0" borderId="44" xfId="0" applyFont="1" applyBorder="1" applyAlignment="1">
      <alignment vertical="center"/>
    </xf>
    <xf numFmtId="0" fontId="17" fillId="0" borderId="42" xfId="0" applyFont="1" applyBorder="1" applyAlignment="1">
      <alignment horizontal="left" vertical="top" wrapText="1"/>
    </xf>
    <xf numFmtId="0" fontId="6" fillId="21" borderId="21" xfId="0" quotePrefix="1" applyFont="1" applyFill="1" applyBorder="1" applyAlignment="1">
      <alignment vertical="center" wrapText="1"/>
    </xf>
    <xf numFmtId="0" fontId="1" fillId="0" borderId="44" xfId="0" applyFont="1" applyBorder="1" applyAlignment="1">
      <alignment vertical="center" wrapText="1"/>
    </xf>
    <xf numFmtId="0" fontId="17" fillId="0" borderId="42" xfId="0" applyFont="1" applyBorder="1" applyAlignment="1">
      <alignment vertical="center"/>
    </xf>
    <xf numFmtId="0" fontId="1" fillId="0" borderId="16" xfId="0" applyFont="1" applyBorder="1" applyAlignment="1">
      <alignment horizontal="left" vertical="top" wrapText="1"/>
    </xf>
    <xf numFmtId="0" fontId="17" fillId="0" borderId="43" xfId="0" applyFont="1" applyBorder="1" applyAlignment="1">
      <alignment vertical="center"/>
    </xf>
    <xf numFmtId="0" fontId="1" fillId="0" borderId="21" xfId="0" applyFont="1" applyBorder="1" applyAlignment="1">
      <alignment vertical="center" wrapText="1"/>
    </xf>
    <xf numFmtId="0" fontId="3" fillId="13" borderId="16" xfId="0" applyFont="1" applyFill="1" applyBorder="1" applyAlignment="1">
      <alignment horizontal="center" vertical="center"/>
    </xf>
    <xf numFmtId="0" fontId="3" fillId="20" borderId="16" xfId="0" applyFont="1" applyFill="1" applyBorder="1" applyAlignment="1">
      <alignment horizontal="center" vertical="center"/>
    </xf>
    <xf numFmtId="0" fontId="1" fillId="0" borderId="0" xfId="0" applyFont="1" applyBorder="1" applyAlignment="1">
      <alignment horizontal="center" vertical="center"/>
    </xf>
    <xf numFmtId="0" fontId="1" fillId="0" borderId="18" xfId="0" applyFont="1" applyBorder="1" applyAlignment="1">
      <alignment horizontal="center" vertical="center"/>
    </xf>
    <xf numFmtId="0" fontId="3" fillId="13" borderId="16" xfId="0" applyFont="1" applyFill="1" applyBorder="1" applyAlignment="1">
      <alignment horizontal="center" vertical="center" wrapText="1"/>
    </xf>
    <xf numFmtId="0" fontId="6" fillId="0" borderId="3" xfId="0" applyFont="1" applyBorder="1" applyAlignment="1">
      <alignment horizontal="center" vertical="center" wrapText="1"/>
    </xf>
    <xf numFmtId="0" fontId="1" fillId="21" borderId="16" xfId="0" applyFont="1" applyFill="1" applyBorder="1" applyAlignment="1">
      <alignment horizontal="center" vertical="center" wrapText="1"/>
    </xf>
    <xf numFmtId="0" fontId="6" fillId="21" borderId="16" xfId="0" applyFont="1" applyFill="1" applyBorder="1" applyAlignment="1">
      <alignment horizontal="center" vertical="center" wrapText="1"/>
    </xf>
    <xf numFmtId="0" fontId="6" fillId="16" borderId="27" xfId="0" applyFont="1" applyFill="1" applyBorder="1" applyAlignment="1">
      <alignment horizontal="center" vertical="center" wrapText="1"/>
    </xf>
    <xf numFmtId="0" fontId="1" fillId="12" borderId="16" xfId="0" applyFont="1" applyFill="1" applyBorder="1" applyAlignment="1">
      <alignment horizontal="center" vertical="center" wrapText="1"/>
    </xf>
    <xf numFmtId="0" fontId="17" fillId="0" borderId="45" xfId="0" applyFont="1" applyBorder="1" applyAlignment="1">
      <alignment vertical="center"/>
    </xf>
    <xf numFmtId="0" fontId="1" fillId="16" borderId="46" xfId="0" applyFont="1" applyFill="1" applyBorder="1" applyAlignment="1">
      <alignment horizontal="center"/>
    </xf>
    <xf numFmtId="0" fontId="1" fillId="16" borderId="0" xfId="0" applyFont="1" applyFill="1" applyBorder="1" applyAlignment="1">
      <alignment horizontal="left"/>
    </xf>
    <xf numFmtId="0" fontId="1" fillId="16" borderId="0" xfId="0" applyFont="1" applyFill="1" applyBorder="1" applyAlignment="1">
      <alignment horizontal="center" vertical="center"/>
    </xf>
    <xf numFmtId="0" fontId="1" fillId="16" borderId="0" xfId="0" applyFont="1" applyFill="1" applyBorder="1"/>
    <xf numFmtId="0" fontId="3" fillId="14" borderId="16" xfId="0" applyFont="1" applyFill="1" applyBorder="1" applyAlignment="1">
      <alignment vertical="center" wrapText="1"/>
    </xf>
    <xf numFmtId="0" fontId="1" fillId="12" borderId="16" xfId="0" applyFont="1" applyFill="1" applyBorder="1" applyAlignment="1">
      <alignment horizontal="left" vertical="center" wrapText="1"/>
    </xf>
    <xf numFmtId="0" fontId="24" fillId="0" borderId="16" xfId="0" applyFont="1" applyFill="1" applyBorder="1" applyAlignment="1">
      <alignment horizontal="left" vertical="center" wrapText="1"/>
    </xf>
    <xf numFmtId="0" fontId="24" fillId="21" borderId="16" xfId="0" applyFont="1" applyFill="1" applyBorder="1" applyAlignment="1">
      <alignment vertical="center" wrapText="1"/>
    </xf>
    <xf numFmtId="0" fontId="1" fillId="16" borderId="16" xfId="0" applyFont="1" applyFill="1" applyBorder="1" applyAlignment="1">
      <alignment horizontal="center" vertical="center" wrapText="1"/>
    </xf>
    <xf numFmtId="0" fontId="6" fillId="16" borderId="26" xfId="0" applyFont="1" applyFill="1" applyBorder="1" applyAlignment="1">
      <alignment horizontal="left" vertical="center" wrapText="1"/>
    </xf>
    <xf numFmtId="0" fontId="1" fillId="12" borderId="16" xfId="0" applyFont="1" applyFill="1" applyBorder="1" applyAlignment="1">
      <alignment horizontal="center" wrapText="1"/>
    </xf>
    <xf numFmtId="0" fontId="1" fillId="12" borderId="16" xfId="0" applyFont="1" applyFill="1" applyBorder="1"/>
    <xf numFmtId="0" fontId="17" fillId="12" borderId="0" xfId="0" applyFont="1" applyFill="1" applyAlignment="1">
      <alignment wrapText="1"/>
    </xf>
    <xf numFmtId="0" fontId="1" fillId="0" borderId="20" xfId="0" applyFont="1" applyBorder="1" applyAlignment="1">
      <alignment horizontal="center" vertical="center" wrapText="1"/>
    </xf>
    <xf numFmtId="0" fontId="3" fillId="20" borderId="27" xfId="0" applyFont="1" applyFill="1" applyBorder="1" applyAlignment="1">
      <alignment vertical="center"/>
    </xf>
    <xf numFmtId="0" fontId="1" fillId="0" borderId="16" xfId="0" applyFont="1" applyBorder="1" applyAlignment="1">
      <alignment horizontal="center" vertical="center"/>
    </xf>
    <xf numFmtId="0" fontId="1" fillId="0" borderId="16" xfId="0" applyFont="1" applyBorder="1"/>
    <xf numFmtId="49" fontId="1" fillId="12" borderId="0" xfId="0" applyNumberFormat="1" applyFont="1" applyFill="1" applyBorder="1" applyAlignment="1">
      <alignment vertical="top" wrapText="1"/>
    </xf>
    <xf numFmtId="0" fontId="0" fillId="12" borderId="34" xfId="0" applyFill="1" applyBorder="1" applyAlignment="1">
      <alignment vertical="center" wrapText="1"/>
    </xf>
    <xf numFmtId="0" fontId="0" fillId="12" borderId="35" xfId="0" applyFill="1" applyBorder="1" applyAlignment="1">
      <alignment vertical="center" wrapText="1"/>
    </xf>
    <xf numFmtId="0" fontId="1" fillId="12" borderId="39" xfId="0" applyFont="1" applyFill="1" applyBorder="1" applyAlignment="1">
      <alignment vertical="top" wrapText="1"/>
    </xf>
    <xf numFmtId="0" fontId="17" fillId="0" borderId="43" xfId="0" applyFont="1" applyBorder="1" applyAlignment="1">
      <alignment horizontal="left" vertical="top" wrapText="1"/>
    </xf>
    <xf numFmtId="0" fontId="17" fillId="0" borderId="43" xfId="0" applyFont="1" applyBorder="1" applyAlignment="1">
      <alignment vertical="center" wrapText="1"/>
    </xf>
    <xf numFmtId="0" fontId="0" fillId="0" borderId="0" xfId="0" applyAlignment="1"/>
    <xf numFmtId="0" fontId="0" fillId="0" borderId="0" xfId="0" applyAlignment="1">
      <alignment horizontal="center"/>
    </xf>
    <xf numFmtId="0" fontId="17" fillId="24" borderId="21" xfId="0" applyFont="1" applyFill="1" applyBorder="1" applyAlignment="1">
      <alignment vertical="center" wrapText="1"/>
    </xf>
    <xf numFmtId="0" fontId="17" fillId="24" borderId="33" xfId="0" applyFont="1" applyFill="1" applyBorder="1" applyAlignment="1">
      <alignment vertical="center" wrapText="1"/>
    </xf>
    <xf numFmtId="0" fontId="17" fillId="24" borderId="18" xfId="0" applyFont="1" applyFill="1" applyBorder="1" applyAlignment="1">
      <alignment vertical="center" wrapText="1"/>
    </xf>
    <xf numFmtId="0" fontId="36" fillId="0" borderId="62" xfId="0" applyFont="1" applyBorder="1" applyAlignment="1" applyProtection="1">
      <alignment horizontal="center"/>
      <protection locked="0"/>
    </xf>
    <xf numFmtId="0" fontId="30" fillId="0" borderId="70"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0" xfId="0" applyFont="1" applyAlignment="1">
      <alignment vertical="center"/>
    </xf>
    <xf numFmtId="0" fontId="43" fillId="0" borderId="0" xfId="0" applyFont="1"/>
    <xf numFmtId="0" fontId="0" fillId="0" borderId="1" xfId="0" applyBorder="1" applyAlignment="1" applyProtection="1">
      <alignment wrapText="1"/>
      <protection locked="0"/>
    </xf>
    <xf numFmtId="0" fontId="1" fillId="0" borderId="1" xfId="0" applyFont="1" applyBorder="1" applyAlignment="1">
      <alignment horizontal="left"/>
    </xf>
    <xf numFmtId="0" fontId="1" fillId="0" borderId="1" xfId="0" applyFont="1" applyBorder="1" applyAlignment="1">
      <alignment horizontal="left" vertical="top" wrapText="1"/>
    </xf>
    <xf numFmtId="0" fontId="49" fillId="0" borderId="0" xfId="0" applyFont="1"/>
    <xf numFmtId="0" fontId="41" fillId="0" borderId="0" xfId="0" applyFont="1" applyAlignment="1">
      <alignment vertical="center"/>
    </xf>
    <xf numFmtId="0" fontId="47" fillId="0" borderId="103" xfId="0" applyFont="1" applyBorder="1"/>
    <xf numFmtId="0" fontId="47" fillId="0" borderId="104" xfId="0" applyFont="1" applyBorder="1"/>
    <xf numFmtId="0" fontId="47" fillId="0" borderId="105" xfId="0" applyFont="1" applyBorder="1"/>
    <xf numFmtId="0" fontId="0" fillId="0" borderId="0" xfId="0"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8" borderId="65" xfId="0" applyFill="1" applyBorder="1" applyProtection="1">
      <protection locked="0"/>
    </xf>
    <xf numFmtId="0" fontId="34" fillId="21" borderId="0" xfId="0" applyFont="1" applyFill="1" applyBorder="1" applyAlignment="1" applyProtection="1">
      <alignment horizontal="center"/>
      <protection locked="0"/>
    </xf>
    <xf numFmtId="0" fontId="0" fillId="0" borderId="80" xfId="0" applyBorder="1" applyProtection="1">
      <protection locked="0"/>
    </xf>
    <xf numFmtId="0" fontId="0" fillId="0" borderId="82" xfId="0" applyBorder="1" applyProtection="1">
      <protection locked="0"/>
    </xf>
    <xf numFmtId="0" fontId="0" fillId="0" borderId="83" xfId="0" applyBorder="1" applyProtection="1">
      <protection locked="0"/>
    </xf>
    <xf numFmtId="0" fontId="0" fillId="0" borderId="84" xfId="0" applyBorder="1" applyProtection="1">
      <protection locked="0"/>
    </xf>
    <xf numFmtId="0" fontId="0" fillId="21" borderId="0" xfId="0" applyFill="1" applyProtection="1">
      <protection locked="0"/>
    </xf>
    <xf numFmtId="0" fontId="0" fillId="0" borderId="82" xfId="0" applyBorder="1" applyAlignment="1" applyProtection="1">
      <alignment wrapText="1"/>
      <protection locked="0"/>
    </xf>
    <xf numFmtId="0" fontId="0" fillId="0" borderId="101" xfId="0" applyBorder="1" applyProtection="1">
      <protection locked="0"/>
    </xf>
    <xf numFmtId="0" fontId="0" fillId="0" borderId="1" xfId="0" applyBorder="1" applyProtection="1">
      <protection locked="0"/>
    </xf>
    <xf numFmtId="0" fontId="0" fillId="0" borderId="73" xfId="0" applyBorder="1" applyProtection="1">
      <protection locked="0"/>
    </xf>
    <xf numFmtId="0" fontId="0" fillId="0" borderId="70" xfId="0" applyBorder="1" applyProtection="1">
      <protection locked="0"/>
    </xf>
    <xf numFmtId="0" fontId="0" fillId="0" borderId="70" xfId="0" applyBorder="1" applyAlignment="1" applyProtection="1">
      <alignment wrapText="1"/>
      <protection locked="0"/>
    </xf>
    <xf numFmtId="0" fontId="0" fillId="0" borderId="71" xfId="0" applyBorder="1" applyProtection="1">
      <protection locked="0"/>
    </xf>
    <xf numFmtId="0" fontId="28" fillId="3" borderId="66" xfId="0" applyFont="1" applyFill="1" applyBorder="1" applyProtection="1"/>
    <xf numFmtId="0" fontId="28" fillId="3" borderId="67" xfId="0" applyFont="1" applyFill="1" applyBorder="1" applyProtection="1"/>
    <xf numFmtId="0" fontId="29" fillId="3" borderId="67" xfId="0" applyFont="1" applyFill="1" applyBorder="1" applyAlignment="1" applyProtection="1">
      <alignment horizontal="center" wrapText="1"/>
    </xf>
    <xf numFmtId="0" fontId="33" fillId="31" borderId="69" xfId="0" applyFont="1" applyFill="1" applyBorder="1" applyAlignment="1" applyProtection="1">
      <alignment horizontal="center" vertical="center" wrapText="1"/>
    </xf>
    <xf numFmtId="0" fontId="30" fillId="0" borderId="70" xfId="0" applyFont="1" applyBorder="1" applyAlignment="1" applyProtection="1">
      <alignment horizontal="center" vertical="center"/>
    </xf>
    <xf numFmtId="0" fontId="30" fillId="0" borderId="70" xfId="0" applyFont="1" applyBorder="1" applyAlignment="1" applyProtection="1">
      <alignment horizontal="center" vertical="center" wrapText="1"/>
    </xf>
    <xf numFmtId="0" fontId="0" fillId="0" borderId="0" xfId="0" applyProtection="1"/>
    <xf numFmtId="0" fontId="0" fillId="0" borderId="0" xfId="0" applyAlignment="1" applyProtection="1">
      <alignment wrapText="1"/>
    </xf>
    <xf numFmtId="0" fontId="27" fillId="9" borderId="1" xfId="0" applyFont="1" applyFill="1" applyBorder="1" applyAlignment="1" applyProtection="1">
      <alignment vertical="center" wrapText="1"/>
    </xf>
    <xf numFmtId="0" fontId="30" fillId="0" borderId="1" xfId="0" applyFont="1" applyBorder="1" applyAlignment="1" applyProtection="1">
      <alignment horizontal="center" vertical="center"/>
    </xf>
    <xf numFmtId="0" fontId="30" fillId="0" borderId="1" xfId="0" applyFont="1" applyBorder="1" applyAlignment="1" applyProtection="1">
      <alignment horizontal="center" vertical="center" wrapText="1"/>
    </xf>
    <xf numFmtId="0" fontId="33" fillId="31" borderId="1" xfId="0" applyFont="1" applyFill="1" applyBorder="1" applyAlignment="1" applyProtection="1">
      <alignment horizontal="center" vertical="center" wrapText="1"/>
    </xf>
    <xf numFmtId="0" fontId="33" fillId="31" borderId="74" xfId="0" applyFont="1" applyFill="1" applyBorder="1" applyAlignment="1" applyProtection="1">
      <alignment vertical="center" wrapText="1"/>
    </xf>
    <xf numFmtId="0" fontId="33" fillId="31" borderId="75" xfId="0" applyFont="1" applyFill="1" applyBorder="1" applyAlignment="1" applyProtection="1">
      <alignment vertical="center" wrapText="1"/>
    </xf>
    <xf numFmtId="0" fontId="30" fillId="0" borderId="2" xfId="0" applyFont="1" applyBorder="1" applyAlignment="1" applyProtection="1">
      <alignment horizontal="center" vertical="center"/>
    </xf>
    <xf numFmtId="0" fontId="33" fillId="28" borderId="69" xfId="0" applyFont="1" applyFill="1" applyBorder="1" applyAlignment="1" applyProtection="1">
      <alignment horizontal="center" vertical="center" wrapText="1"/>
    </xf>
    <xf numFmtId="0" fontId="29" fillId="3" borderId="68" xfId="0" applyFont="1" applyFill="1" applyBorder="1" applyAlignment="1" applyProtection="1">
      <alignment horizontal="center" wrapText="1"/>
    </xf>
    <xf numFmtId="0" fontId="30" fillId="0" borderId="5" xfId="0" applyFont="1" applyBorder="1" applyAlignment="1" applyProtection="1">
      <alignment horizontal="left" vertical="center" wrapText="1"/>
    </xf>
    <xf numFmtId="0" fontId="30" fillId="0" borderId="71" xfId="0" applyFont="1" applyBorder="1" applyAlignment="1" applyProtection="1">
      <alignment horizontal="left" vertical="center" wrapText="1"/>
    </xf>
    <xf numFmtId="0" fontId="29" fillId="3" borderId="81" xfId="0" applyFont="1" applyFill="1" applyBorder="1" applyAlignment="1" applyProtection="1">
      <alignment horizontal="center" wrapText="1"/>
    </xf>
    <xf numFmtId="0" fontId="1" fillId="0" borderId="21"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1" xfId="0" applyFont="1" applyBorder="1" applyAlignment="1">
      <alignment horizontal="left" vertical="center" wrapText="1"/>
    </xf>
    <xf numFmtId="0" fontId="1" fillId="12" borderId="21" xfId="0" applyFont="1" applyFill="1" applyBorder="1" applyAlignment="1">
      <alignment horizontal="center" vertical="center" wrapText="1"/>
    </xf>
    <xf numFmtId="0" fontId="1" fillId="12" borderId="33" xfId="0" applyFont="1" applyFill="1" applyBorder="1" applyAlignment="1">
      <alignment horizontal="center" vertical="center" wrapText="1"/>
    </xf>
    <xf numFmtId="0" fontId="1" fillId="0" borderId="35" xfId="0" applyFont="1" applyBorder="1" applyAlignment="1">
      <alignment horizontal="center" vertical="center" wrapText="1"/>
    </xf>
    <xf numFmtId="0" fontId="6" fillId="0" borderId="3" xfId="0" applyFont="1" applyBorder="1" applyAlignment="1">
      <alignment horizontal="left" vertical="center" wrapText="1"/>
    </xf>
    <xf numFmtId="0" fontId="1" fillId="0" borderId="2" xfId="0" applyFont="1" applyBorder="1" applyAlignment="1">
      <alignment vertical="center" wrapText="1"/>
    </xf>
    <xf numFmtId="0" fontId="1" fillId="0" borderId="4" xfId="0" applyFont="1" applyBorder="1" applyAlignment="1">
      <alignment vertical="center" wrapText="1"/>
    </xf>
    <xf numFmtId="0" fontId="1" fillId="0" borderId="0" xfId="0" applyFont="1" applyBorder="1" applyAlignment="1">
      <alignment vertical="center" wrapText="1"/>
    </xf>
    <xf numFmtId="0" fontId="2" fillId="0" borderId="9" xfId="0" applyFont="1" applyBorder="1" applyAlignment="1">
      <alignment horizontal="center" vertical="center" wrapText="1"/>
    </xf>
    <xf numFmtId="165" fontId="2" fillId="0" borderId="8" xfId="0" applyNumberFormat="1" applyFont="1" applyBorder="1" applyAlignment="1">
      <alignment horizontal="center" vertical="center"/>
    </xf>
    <xf numFmtId="0" fontId="1" fillId="0" borderId="3" xfId="0" applyFont="1" applyBorder="1" applyAlignment="1">
      <alignment vertical="center" wrapText="1"/>
    </xf>
    <xf numFmtId="0" fontId="6" fillId="0" borderId="10" xfId="0" applyFont="1" applyFill="1" applyBorder="1" applyAlignment="1">
      <alignment vertical="center" wrapText="1"/>
    </xf>
    <xf numFmtId="0" fontId="6" fillId="0" borderId="14" xfId="0" applyFont="1" applyFill="1" applyBorder="1" applyAlignment="1">
      <alignment vertical="center" wrapText="1"/>
    </xf>
    <xf numFmtId="0" fontId="12" fillId="0" borderId="1" xfId="0" applyFont="1" applyBorder="1" applyAlignment="1">
      <alignment vertical="center" wrapText="1"/>
    </xf>
    <xf numFmtId="0" fontId="1" fillId="0" borderId="16" xfId="0" applyFont="1" applyBorder="1" applyAlignment="1">
      <alignment horizontal="left" vertical="center" wrapText="1"/>
    </xf>
    <xf numFmtId="0" fontId="0" fillId="12" borderId="16" xfId="0" applyFill="1"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6" fillId="0" borderId="16" xfId="0" applyFont="1" applyBorder="1" applyAlignment="1">
      <alignment horizontal="left" vertical="center" wrapText="1"/>
    </xf>
    <xf numFmtId="0" fontId="1" fillId="0" borderId="16" xfId="0" applyFont="1" applyBorder="1" applyAlignment="1">
      <alignment horizontal="center" vertical="center" wrapText="1"/>
    </xf>
    <xf numFmtId="0" fontId="33" fillId="31" borderId="72" xfId="0" applyFont="1" applyFill="1" applyBorder="1" applyAlignment="1" applyProtection="1">
      <alignment horizontal="center" vertical="center" wrapText="1"/>
    </xf>
    <xf numFmtId="0" fontId="0" fillId="0" borderId="0" xfId="0" quotePrefix="1" applyAlignment="1" applyProtection="1">
      <alignment wrapText="1"/>
      <protection locked="0"/>
    </xf>
    <xf numFmtId="0" fontId="32" fillId="3" borderId="67" xfId="0" applyFont="1" applyFill="1" applyBorder="1" applyAlignment="1" applyProtection="1">
      <alignment horizontal="center" wrapText="1"/>
    </xf>
    <xf numFmtId="0" fontId="51" fillId="3" borderId="67" xfId="0" applyFont="1" applyFill="1" applyBorder="1" applyAlignment="1" applyProtection="1">
      <alignment horizontal="center" wrapText="1"/>
    </xf>
    <xf numFmtId="0" fontId="18" fillId="0" borderId="0" xfId="0" applyFont="1" applyAlignment="1">
      <alignment wrapText="1"/>
    </xf>
    <xf numFmtId="0" fontId="18" fillId="0" borderId="61" xfId="0" applyFont="1" applyBorder="1" applyAlignment="1">
      <alignment wrapText="1"/>
    </xf>
    <xf numFmtId="0" fontId="18" fillId="0" borderId="108" xfId="0" applyFont="1" applyBorder="1" applyAlignment="1">
      <alignment wrapText="1"/>
    </xf>
    <xf numFmtId="0" fontId="0" fillId="0" borderId="61" xfId="0" applyBorder="1" applyProtection="1"/>
    <xf numFmtId="0" fontId="0" fillId="0" borderId="108" xfId="0" applyBorder="1" applyProtection="1"/>
    <xf numFmtId="0" fontId="0" fillId="0" borderId="105" xfId="0" applyBorder="1" applyProtection="1"/>
    <xf numFmtId="0" fontId="0" fillId="0" borderId="91" xfId="0" applyBorder="1" applyProtection="1"/>
    <xf numFmtId="0" fontId="0" fillId="0" borderId="85" xfId="0" applyBorder="1" applyProtection="1"/>
    <xf numFmtId="0" fontId="0" fillId="0" borderId="2" xfId="0" applyBorder="1" applyProtection="1">
      <protection locked="0"/>
    </xf>
    <xf numFmtId="0" fontId="0" fillId="0" borderId="2" xfId="0" applyBorder="1" applyAlignment="1" applyProtection="1">
      <alignment wrapText="1"/>
      <protection locked="0"/>
    </xf>
    <xf numFmtId="0" fontId="0" fillId="0" borderId="109" xfId="0" applyBorder="1" applyProtection="1">
      <protection locked="0"/>
    </xf>
    <xf numFmtId="0" fontId="27" fillId="9" borderId="7" xfId="0" applyFont="1" applyFill="1" applyBorder="1" applyAlignment="1" applyProtection="1">
      <alignment vertical="center" wrapText="1"/>
      <protection locked="0"/>
    </xf>
    <xf numFmtId="0" fontId="27" fillId="9" borderId="10" xfId="0" applyFont="1" applyFill="1" applyBorder="1" applyAlignment="1" applyProtection="1">
      <alignment vertical="center" wrapText="1"/>
      <protection locked="0"/>
    </xf>
    <xf numFmtId="0" fontId="27" fillId="9" borderId="110" xfId="0" applyFont="1" applyFill="1" applyBorder="1" applyAlignment="1" applyProtection="1">
      <alignment vertical="center" wrapText="1"/>
      <protection locked="0"/>
    </xf>
    <xf numFmtId="0" fontId="28" fillId="3" borderId="111" xfId="0" applyFont="1" applyFill="1" applyBorder="1" applyAlignment="1" applyProtection="1">
      <alignment wrapText="1"/>
    </xf>
    <xf numFmtId="0" fontId="0" fillId="0" borderId="91" xfId="0" applyBorder="1" applyProtection="1">
      <protection locked="0"/>
    </xf>
    <xf numFmtId="0" fontId="0" fillId="0" borderId="0" xfId="0" applyBorder="1" applyAlignment="1" applyProtection="1">
      <alignment wrapText="1"/>
      <protection locked="0"/>
    </xf>
    <xf numFmtId="0" fontId="0" fillId="0" borderId="62" xfId="0" applyBorder="1" applyAlignment="1" applyProtection="1">
      <alignment wrapText="1"/>
      <protection locked="0"/>
    </xf>
    <xf numFmtId="0" fontId="32" fillId="3" borderId="68" xfId="0" applyFont="1" applyFill="1" applyBorder="1" applyAlignment="1" applyProtection="1">
      <alignment horizontal="center" wrapText="1"/>
    </xf>
    <xf numFmtId="0" fontId="0" fillId="0" borderId="62" xfId="0" applyBorder="1" applyProtection="1"/>
    <xf numFmtId="0" fontId="0" fillId="0" borderId="0" xfId="0" applyAlignment="1">
      <alignment horizontal="left" vertical="center" wrapText="1"/>
    </xf>
    <xf numFmtId="0" fontId="53" fillId="0" borderId="0" xfId="0" applyFont="1" applyAlignment="1">
      <alignment horizontal="left" vertical="center" wrapText="1"/>
    </xf>
    <xf numFmtId="0" fontId="54" fillId="0" borderId="0" xfId="0" applyFont="1" applyAlignment="1">
      <alignment horizontal="left" vertical="center" wrapText="1" readingOrder="1"/>
    </xf>
    <xf numFmtId="0" fontId="55" fillId="0" borderId="0" xfId="0" applyFont="1" applyAlignment="1">
      <alignment wrapText="1"/>
    </xf>
    <xf numFmtId="0" fontId="56" fillId="0" borderId="0" xfId="0" applyFont="1" applyAlignment="1">
      <alignment wrapText="1"/>
    </xf>
    <xf numFmtId="0" fontId="57" fillId="0" borderId="0" xfId="0" applyFont="1" applyAlignment="1">
      <alignment wrapText="1"/>
    </xf>
    <xf numFmtId="0" fontId="58" fillId="0" borderId="0" xfId="0" applyFont="1" applyAlignment="1">
      <alignment horizontal="left" vertical="center"/>
    </xf>
    <xf numFmtId="0" fontId="53" fillId="0" borderId="0" xfId="0" applyFont="1" applyAlignment="1" applyProtection="1">
      <alignment horizontal="left" vertical="center" wrapText="1"/>
      <protection locked="0"/>
    </xf>
    <xf numFmtId="0" fontId="0" fillId="0" borderId="0" xfId="0" applyAlignment="1">
      <alignment horizontal="left" vertical="center"/>
    </xf>
    <xf numFmtId="0" fontId="17" fillId="0" borderId="0" xfId="0" applyFont="1" applyAlignment="1">
      <alignment horizontal="left" vertical="center" wrapText="1"/>
    </xf>
    <xf numFmtId="0" fontId="6" fillId="0" borderId="0" xfId="0" applyFont="1" applyAlignment="1">
      <alignment horizontal="left" vertical="center" wrapText="1"/>
    </xf>
    <xf numFmtId="0" fontId="52" fillId="0" borderId="0" xfId="0" applyFont="1" applyAlignment="1">
      <alignment horizontal="left" vertical="center" wrapText="1"/>
    </xf>
    <xf numFmtId="0" fontId="55" fillId="0" borderId="0" xfId="0" applyFont="1"/>
    <xf numFmtId="0" fontId="59" fillId="0" borderId="0" xfId="0" applyFont="1" applyAlignment="1">
      <alignment horizontal="left" vertical="center" wrapText="1"/>
    </xf>
    <xf numFmtId="0" fontId="60" fillId="0" borderId="0" xfId="0" applyFont="1" applyAlignment="1">
      <alignment horizontal="left" vertical="center" wrapText="1"/>
    </xf>
    <xf numFmtId="0" fontId="0" fillId="16" borderId="0" xfId="0" applyFill="1" applyAlignment="1">
      <alignment horizontal="left" vertical="center" wrapText="1"/>
    </xf>
    <xf numFmtId="0" fontId="59" fillId="16" borderId="0" xfId="0" applyFont="1" applyFill="1" applyAlignment="1">
      <alignment horizontal="left" vertical="center" wrapText="1"/>
    </xf>
    <xf numFmtId="0" fontId="53" fillId="16" borderId="0" xfId="0" applyFont="1" applyFill="1" applyAlignment="1">
      <alignment horizontal="left" vertical="center" wrapText="1"/>
    </xf>
    <xf numFmtId="0" fontId="0" fillId="0" borderId="0" xfId="0" applyAlignment="1" applyProtection="1">
      <alignment vertical="top"/>
      <protection locked="0"/>
    </xf>
    <xf numFmtId="0" fontId="0" fillId="0" borderId="0" xfId="0" applyBorder="1" applyAlignment="1" applyProtection="1">
      <alignment vertical="top"/>
      <protection locked="0"/>
    </xf>
    <xf numFmtId="0" fontId="0" fillId="0" borderId="0" xfId="0" applyBorder="1" applyAlignment="1" applyProtection="1">
      <alignment vertical="top"/>
    </xf>
    <xf numFmtId="0" fontId="0" fillId="0" borderId="0" xfId="0" applyAlignment="1" applyProtection="1">
      <alignment vertical="top"/>
    </xf>
    <xf numFmtId="0" fontId="62" fillId="0" borderId="0" xfId="0" applyFont="1" applyAlignment="1">
      <alignment horizontal="left" vertical="center" wrapText="1"/>
    </xf>
    <xf numFmtId="0" fontId="63" fillId="0" borderId="0" xfId="0" applyFont="1" applyAlignment="1">
      <alignment horizontal="left" vertical="top" wrapText="1"/>
    </xf>
    <xf numFmtId="0" fontId="63" fillId="0" borderId="0" xfId="0" applyFont="1" applyAlignment="1">
      <alignment vertical="center" wrapText="1"/>
    </xf>
    <xf numFmtId="0" fontId="61" fillId="0" borderId="0" xfId="3" applyAlignment="1">
      <alignment horizontal="left" vertical="center" wrapText="1"/>
    </xf>
    <xf numFmtId="0" fontId="61" fillId="0" borderId="0" xfId="3" applyAlignment="1">
      <alignment horizontal="left" vertical="center"/>
    </xf>
    <xf numFmtId="0" fontId="53" fillId="16" borderId="61" xfId="0" applyFont="1" applyFill="1" applyBorder="1" applyProtection="1"/>
    <xf numFmtId="0" fontId="53" fillId="16" borderId="80" xfId="0" applyFont="1" applyFill="1" applyBorder="1" applyAlignment="1">
      <alignment horizontal="left" vertical="top" wrapText="1"/>
    </xf>
    <xf numFmtId="0" fontId="0" fillId="0" borderId="61" xfId="0" applyFont="1" applyBorder="1" applyAlignment="1">
      <alignment horizontal="left" vertical="top" wrapText="1"/>
    </xf>
    <xf numFmtId="0" fontId="0" fillId="0" borderId="108" xfId="0" applyFont="1" applyBorder="1" applyAlignment="1">
      <alignment horizontal="left" vertical="top" wrapText="1"/>
    </xf>
    <xf numFmtId="0" fontId="18" fillId="0" borderId="61" xfId="0" applyFont="1" applyBorder="1" applyAlignment="1">
      <alignment vertical="top" wrapText="1"/>
    </xf>
    <xf numFmtId="0" fontId="18" fillId="0" borderId="108" xfId="0" applyFont="1" applyBorder="1" applyAlignment="1">
      <alignment vertical="top" wrapText="1"/>
    </xf>
    <xf numFmtId="0" fontId="18" fillId="0" borderId="62" xfId="0" applyFont="1" applyBorder="1" applyAlignment="1">
      <alignment vertical="top" wrapText="1"/>
    </xf>
    <xf numFmtId="0" fontId="0" fillId="0" borderId="108" xfId="0" applyFont="1" applyBorder="1" applyAlignment="1">
      <alignment vertical="top" wrapText="1"/>
    </xf>
    <xf numFmtId="0" fontId="0" fillId="0" borderId="62" xfId="0" applyFont="1" applyBorder="1" applyAlignment="1">
      <alignment horizontal="left" vertical="top" wrapText="1"/>
    </xf>
    <xf numFmtId="0" fontId="53" fillId="0" borderId="108" xfId="0" applyFont="1" applyBorder="1" applyAlignment="1">
      <alignment vertical="top" wrapText="1"/>
    </xf>
    <xf numFmtId="0" fontId="63" fillId="0" borderId="0" xfId="0" applyFont="1" applyAlignment="1">
      <alignment vertical="top" wrapText="1"/>
    </xf>
    <xf numFmtId="0" fontId="41" fillId="0" borderId="0" xfId="0" applyFont="1" applyAlignment="1">
      <alignment horizontal="left" vertical="center" wrapText="1"/>
    </xf>
    <xf numFmtId="0" fontId="0" fillId="0" borderId="0" xfId="0"/>
    <xf numFmtId="0" fontId="5" fillId="0" borderId="0" xfId="0" applyFont="1"/>
    <xf numFmtId="0" fontId="6" fillId="0" borderId="1" xfId="0" applyFont="1" applyBorder="1" applyAlignment="1">
      <alignment vertical="center" wrapText="1"/>
    </xf>
    <xf numFmtId="0" fontId="6" fillId="0" borderId="16" xfId="0" applyFont="1" applyBorder="1" applyAlignment="1">
      <alignment vertical="center" wrapText="1"/>
    </xf>
    <xf numFmtId="0" fontId="6" fillId="0" borderId="26" xfId="0" applyFont="1" applyBorder="1" applyAlignment="1">
      <alignment horizontal="left" vertical="center" wrapText="1"/>
    </xf>
    <xf numFmtId="0" fontId="1" fillId="0" borderId="1" xfId="0" applyFont="1" applyBorder="1" applyAlignment="1">
      <alignment horizontal="left" vertical="center" wrapText="1"/>
    </xf>
    <xf numFmtId="0" fontId="17" fillId="0" borderId="16" xfId="0" applyFont="1" applyBorder="1" applyAlignment="1">
      <alignment horizontal="left" vertical="center" wrapText="1"/>
    </xf>
    <xf numFmtId="0" fontId="0" fillId="0" borderId="0" xfId="0" applyAlignment="1">
      <alignment wrapText="1"/>
    </xf>
    <xf numFmtId="0" fontId="25" fillId="27" borderId="16" xfId="0" applyFont="1" applyFill="1" applyBorder="1" applyAlignment="1">
      <alignment vertical="center"/>
    </xf>
    <xf numFmtId="0" fontId="25" fillId="27" borderId="27" xfId="0" applyFont="1" applyFill="1" applyBorder="1" applyAlignment="1">
      <alignment horizontal="left" vertical="center"/>
    </xf>
    <xf numFmtId="0" fontId="25" fillId="27" borderId="26" xfId="0" applyFont="1" applyFill="1" applyBorder="1" applyAlignment="1">
      <alignment horizontal="left" vertical="center"/>
    </xf>
    <xf numFmtId="0" fontId="17" fillId="0" borderId="26" xfId="0" applyFont="1" applyBorder="1" applyAlignment="1">
      <alignment horizontal="left" vertical="center" wrapText="1"/>
    </xf>
    <xf numFmtId="0" fontId="17" fillId="0" borderId="16" xfId="0" applyFont="1" applyBorder="1" applyAlignment="1">
      <alignment vertical="center" wrapText="1"/>
    </xf>
    <xf numFmtId="0" fontId="17" fillId="24" borderId="16" xfId="0" applyFont="1" applyFill="1" applyBorder="1" applyAlignment="1">
      <alignment vertical="center" wrapText="1"/>
    </xf>
    <xf numFmtId="0" fontId="25" fillId="27" borderId="27" xfId="0" applyFont="1" applyFill="1" applyBorder="1" applyAlignment="1">
      <alignment vertical="center"/>
    </xf>
    <xf numFmtId="0" fontId="17" fillId="0" borderId="26" xfId="0" applyFont="1" applyBorder="1" applyAlignment="1">
      <alignment vertical="center" wrapText="1"/>
    </xf>
    <xf numFmtId="0" fontId="17" fillId="24" borderId="26" xfId="0" applyFont="1" applyFill="1" applyBorder="1" applyAlignment="1">
      <alignment vertical="center" wrapText="1"/>
    </xf>
    <xf numFmtId="0" fontId="6" fillId="24" borderId="1" xfId="0" applyFont="1" applyFill="1" applyBorder="1" applyAlignment="1">
      <alignment horizontal="left" vertical="center" wrapText="1"/>
    </xf>
    <xf numFmtId="0" fontId="6" fillId="24" borderId="26" xfId="0" applyFont="1" applyFill="1" applyBorder="1" applyAlignment="1">
      <alignment horizontal="left" vertical="center" wrapText="1"/>
    </xf>
    <xf numFmtId="0" fontId="17" fillId="24" borderId="26" xfId="0" applyFont="1" applyFill="1" applyBorder="1" applyAlignment="1">
      <alignment vertical="top" wrapText="1"/>
    </xf>
    <xf numFmtId="0" fontId="17" fillId="24" borderId="16" xfId="0" applyFont="1" applyFill="1" applyBorder="1" applyAlignment="1">
      <alignment vertical="top" wrapText="1"/>
    </xf>
    <xf numFmtId="0" fontId="17" fillId="0" borderId="16" xfId="0" applyFont="1" applyBorder="1" applyAlignment="1">
      <alignment vertical="top" wrapText="1"/>
    </xf>
    <xf numFmtId="0" fontId="17" fillId="0" borderId="16" xfId="0" applyFont="1" applyBorder="1" applyAlignment="1">
      <alignment horizontal="left" vertical="center"/>
    </xf>
    <xf numFmtId="0" fontId="25" fillId="26" borderId="51" xfId="0" applyFont="1" applyFill="1" applyBorder="1" applyAlignment="1">
      <alignment horizontal="left" vertical="center" wrapText="1"/>
    </xf>
    <xf numFmtId="0" fontId="25" fillId="26" borderId="52" xfId="0" applyFont="1" applyFill="1" applyBorder="1" applyAlignment="1">
      <alignment horizontal="left" vertical="center" wrapText="1"/>
    </xf>
    <xf numFmtId="0" fontId="25" fillId="27" borderId="56" xfId="0" applyFont="1" applyFill="1" applyBorder="1" applyAlignment="1">
      <alignment vertical="center"/>
    </xf>
    <xf numFmtId="0" fontId="17" fillId="0" borderId="14" xfId="0" applyFont="1" applyBorder="1" applyAlignment="1">
      <alignment vertical="center"/>
    </xf>
    <xf numFmtId="0" fontId="17" fillId="24" borderId="56" xfId="0" applyFont="1" applyFill="1" applyBorder="1" applyAlignment="1">
      <alignment vertical="center" wrapText="1"/>
    </xf>
    <xf numFmtId="0" fontId="17" fillId="0" borderId="34" xfId="0" applyFont="1" applyBorder="1" applyAlignment="1">
      <alignment horizontal="left" vertical="center" wrapText="1"/>
    </xf>
    <xf numFmtId="0" fontId="17" fillId="0" borderId="56" xfId="0" applyFont="1" applyBorder="1" applyAlignment="1">
      <alignment horizontal="left" vertical="center" wrapText="1"/>
    </xf>
    <xf numFmtId="0" fontId="6" fillId="0" borderId="34" xfId="0" applyFont="1" applyBorder="1" applyAlignment="1">
      <alignment horizontal="left" vertical="center" wrapText="1"/>
    </xf>
    <xf numFmtId="0" fontId="6" fillId="24" borderId="34" xfId="0" applyFont="1" applyFill="1" applyBorder="1" applyAlignment="1">
      <alignment vertical="center" wrapText="1"/>
    </xf>
    <xf numFmtId="0" fontId="6" fillId="24" borderId="35" xfId="0" applyFont="1" applyFill="1" applyBorder="1" applyAlignment="1">
      <alignment vertical="center" wrapText="1"/>
    </xf>
    <xf numFmtId="0" fontId="17" fillId="0" borderId="56" xfId="0" applyFont="1" applyBorder="1" applyAlignment="1">
      <alignment vertical="center" wrapText="1"/>
    </xf>
    <xf numFmtId="0" fontId="6" fillId="0" borderId="56" xfId="0" applyFont="1" applyBorder="1" applyAlignment="1">
      <alignment vertical="center" wrapText="1"/>
    </xf>
    <xf numFmtId="0" fontId="17" fillId="0" borderId="34" xfId="0" applyFont="1" applyBorder="1" applyAlignment="1">
      <alignment wrapText="1"/>
    </xf>
    <xf numFmtId="0" fontId="17" fillId="0" borderId="57" xfId="0" applyFont="1" applyBorder="1" applyAlignment="1">
      <alignment vertical="top" wrapText="1"/>
    </xf>
    <xf numFmtId="0" fontId="17" fillId="0" borderId="57" xfId="0" applyFont="1" applyBorder="1" applyAlignment="1">
      <alignment vertical="center"/>
    </xf>
    <xf numFmtId="0" fontId="17" fillId="0" borderId="40" xfId="0" applyFont="1" applyBorder="1" applyAlignment="1">
      <alignment vertical="center"/>
    </xf>
    <xf numFmtId="0" fontId="17" fillId="0" borderId="14" xfId="0" applyFont="1" applyBorder="1" applyAlignment="1">
      <alignment horizontal="left" vertical="top" wrapText="1"/>
    </xf>
    <xf numFmtId="0" fontId="17" fillId="0" borderId="41" xfId="0" applyFont="1" applyBorder="1" applyAlignment="1">
      <alignment vertical="center" wrapText="1"/>
    </xf>
    <xf numFmtId="0" fontId="17" fillId="0" borderId="58" xfId="0" applyFont="1" applyBorder="1" applyAlignment="1">
      <alignment vertical="center"/>
    </xf>
    <xf numFmtId="0" fontId="17" fillId="24" borderId="34" xfId="0" applyFont="1" applyFill="1" applyBorder="1" applyAlignment="1">
      <alignment vertical="top" wrapText="1"/>
    </xf>
    <xf numFmtId="0" fontId="17" fillId="24" borderId="56" xfId="0" applyFont="1" applyFill="1" applyBorder="1" applyAlignment="1">
      <alignment vertical="top" wrapText="1"/>
    </xf>
    <xf numFmtId="0" fontId="17" fillId="0" borderId="56" xfId="0" applyFont="1" applyBorder="1" applyAlignment="1">
      <alignment vertical="top" wrapText="1"/>
    </xf>
    <xf numFmtId="0" fontId="17" fillId="0" borderId="59" xfId="0" applyFont="1" applyBorder="1" applyAlignment="1">
      <alignment vertical="center"/>
    </xf>
    <xf numFmtId="0" fontId="17" fillId="0" borderId="42" xfId="0" applyFont="1" applyBorder="1" applyAlignment="1">
      <alignment horizontal="left" vertical="center" wrapText="1"/>
    </xf>
    <xf numFmtId="0" fontId="17" fillId="0" borderId="1" xfId="0" applyFont="1" applyBorder="1" applyAlignment="1">
      <alignment vertical="center"/>
    </xf>
    <xf numFmtId="0" fontId="25" fillId="26" borderId="53" xfId="0" applyFont="1" applyFill="1" applyBorder="1" applyAlignment="1">
      <alignment vertical="center"/>
    </xf>
    <xf numFmtId="0" fontId="25" fillId="27" borderId="16" xfId="0" applyFont="1" applyFill="1" applyBorder="1" applyAlignment="1">
      <alignment vertical="center" wrapText="1"/>
    </xf>
    <xf numFmtId="0" fontId="17" fillId="0" borderId="34" xfId="0" applyFont="1" applyBorder="1" applyAlignment="1">
      <alignment vertical="top" wrapText="1"/>
    </xf>
    <xf numFmtId="0" fontId="17" fillId="0" borderId="54" xfId="0" applyFont="1" applyBorder="1" applyAlignment="1">
      <alignment vertical="center"/>
    </xf>
    <xf numFmtId="0" fontId="17" fillId="24" borderId="1" xfId="0" applyFont="1" applyFill="1" applyBorder="1" applyAlignment="1">
      <alignment vertical="center" wrapText="1"/>
    </xf>
    <xf numFmtId="0" fontId="17" fillId="0" borderId="53" xfId="0" applyFont="1" applyBorder="1" applyAlignment="1">
      <alignment horizontal="left" vertical="center"/>
    </xf>
    <xf numFmtId="0" fontId="17" fillId="0" borderId="53" xfId="0" applyFont="1" applyBorder="1" applyAlignment="1">
      <alignment vertical="top" wrapText="1"/>
    </xf>
    <xf numFmtId="0" fontId="17" fillId="0" borderId="54" xfId="0" applyFont="1" applyBorder="1" applyAlignment="1">
      <alignment horizontal="left" vertical="center" wrapText="1"/>
    </xf>
    <xf numFmtId="0" fontId="17" fillId="0" borderId="38" xfId="0" applyFont="1" applyBorder="1" applyAlignment="1">
      <alignment horizontal="left" vertical="center"/>
    </xf>
    <xf numFmtId="0" fontId="6" fillId="0" borderId="37" xfId="0" applyFont="1" applyBorder="1" applyAlignment="1">
      <alignment vertical="center" wrapText="1"/>
    </xf>
    <xf numFmtId="0" fontId="6" fillId="0" borderId="47" xfId="0" applyFont="1" applyBorder="1" applyAlignment="1">
      <alignment vertical="center" wrapText="1"/>
    </xf>
    <xf numFmtId="0" fontId="6" fillId="0" borderId="38" xfId="0" applyFont="1" applyBorder="1" applyAlignment="1">
      <alignment vertical="center" wrapText="1"/>
    </xf>
    <xf numFmtId="0" fontId="26" fillId="0" borderId="37" xfId="0" applyFont="1" applyBorder="1" applyAlignment="1">
      <alignment vertical="center" wrapText="1"/>
    </xf>
    <xf numFmtId="0" fontId="25" fillId="26" borderId="50" xfId="0" applyFont="1" applyFill="1" applyBorder="1" applyAlignment="1">
      <alignment horizontal="center" vertical="center" wrapText="1"/>
    </xf>
    <xf numFmtId="0" fontId="25" fillId="27" borderId="55" xfId="0" applyFont="1" applyFill="1" applyBorder="1" applyAlignment="1">
      <alignment horizontal="center" vertical="center"/>
    </xf>
    <xf numFmtId="0" fontId="26" fillId="21" borderId="37" xfId="0" applyFont="1" applyFill="1" applyBorder="1" applyAlignment="1">
      <alignment horizontal="center" vertical="center" wrapText="1"/>
    </xf>
    <xf numFmtId="0" fontId="6" fillId="24" borderId="2" xfId="0" applyFont="1" applyFill="1" applyBorder="1" applyAlignment="1">
      <alignment vertical="center" wrapText="1"/>
    </xf>
    <xf numFmtId="0" fontId="6" fillId="21" borderId="37" xfId="0" applyFont="1" applyFill="1" applyBorder="1" applyAlignment="1">
      <alignment vertical="center" wrapText="1"/>
    </xf>
    <xf numFmtId="0" fontId="6" fillId="24" borderId="37" xfId="0" applyFont="1" applyFill="1" applyBorder="1" applyAlignment="1">
      <alignment vertical="center" wrapText="1"/>
    </xf>
    <xf numFmtId="0" fontId="6" fillId="0" borderId="41" xfId="0" applyFont="1" applyBorder="1" applyAlignment="1">
      <alignment vertical="center" wrapText="1"/>
    </xf>
    <xf numFmtId="0" fontId="18" fillId="24" borderId="34" xfId="0" applyFont="1" applyFill="1" applyBorder="1" applyAlignment="1">
      <alignment vertical="center" wrapText="1"/>
    </xf>
    <xf numFmtId="0" fontId="18" fillId="24" borderId="37" xfId="0" applyFont="1" applyFill="1" applyBorder="1" applyAlignment="1">
      <alignment vertical="center" wrapText="1"/>
    </xf>
    <xf numFmtId="0" fontId="17" fillId="0" borderId="49" xfId="0" applyFont="1" applyBorder="1" applyAlignment="1">
      <alignment vertical="center" wrapText="1"/>
    </xf>
    <xf numFmtId="0" fontId="18" fillId="21" borderId="37" xfId="0" applyFont="1" applyFill="1" applyBorder="1" applyAlignment="1">
      <alignment vertical="center" wrapText="1"/>
    </xf>
    <xf numFmtId="0" fontId="18" fillId="0" borderId="37" xfId="0" applyFont="1" applyBorder="1" applyAlignment="1">
      <alignment vertical="center" wrapText="1"/>
    </xf>
    <xf numFmtId="0" fontId="25" fillId="27" borderId="27" xfId="0" applyFont="1" applyFill="1" applyBorder="1" applyAlignment="1">
      <alignment horizontal="center" vertical="center"/>
    </xf>
    <xf numFmtId="0" fontId="19" fillId="30" borderId="53" xfId="0" applyFont="1" applyFill="1" applyBorder="1" applyAlignment="1">
      <alignment vertical="center"/>
    </xf>
    <xf numFmtId="0" fontId="19" fillId="30" borderId="51" xfId="0" applyFont="1" applyFill="1" applyBorder="1" applyAlignment="1">
      <alignment horizontal="center" vertical="center" wrapText="1"/>
    </xf>
    <xf numFmtId="0" fontId="17" fillId="24" borderId="34" xfId="0" applyFont="1" applyFill="1" applyBorder="1" applyAlignment="1">
      <alignment horizontal="left" vertical="center" wrapText="1"/>
    </xf>
    <xf numFmtId="0" fontId="17" fillId="0" borderId="21" xfId="0" applyFont="1" applyBorder="1" applyAlignment="1">
      <alignment horizontal="left" vertical="center"/>
    </xf>
    <xf numFmtId="0" fontId="17" fillId="0" borderId="37" xfId="0" applyFont="1" applyBorder="1" applyAlignment="1">
      <alignment horizontal="left" vertical="center" wrapText="1"/>
    </xf>
    <xf numFmtId="0" fontId="17" fillId="0" borderId="21" xfId="0" applyFont="1" applyBorder="1" applyAlignment="1">
      <alignment vertical="center" wrapText="1"/>
    </xf>
    <xf numFmtId="0" fontId="17" fillId="0" borderId="33" xfId="0" applyFont="1" applyBorder="1" applyAlignment="1">
      <alignment vertical="center" wrapText="1"/>
    </xf>
    <xf numFmtId="0" fontId="17" fillId="24" borderId="37" xfId="0" applyFont="1" applyFill="1" applyBorder="1" applyAlignment="1">
      <alignment vertical="top" wrapText="1"/>
    </xf>
    <xf numFmtId="0" fontId="6" fillId="0" borderId="37" xfId="0" applyFont="1" applyBorder="1" applyAlignment="1">
      <alignment horizontal="left" vertical="center" wrapText="1"/>
    </xf>
    <xf numFmtId="0" fontId="26" fillId="0" borderId="37" xfId="0" applyFont="1" applyBorder="1" applyAlignment="1">
      <alignment horizontal="center" vertical="center" wrapText="1"/>
    </xf>
    <xf numFmtId="0" fontId="17" fillId="0" borderId="37" xfId="0" applyFont="1" applyBorder="1" applyAlignment="1">
      <alignment vertical="center" wrapText="1"/>
    </xf>
    <xf numFmtId="0" fontId="17" fillId="0" borderId="4" xfId="0" applyFont="1" applyBorder="1" applyAlignment="1">
      <alignment horizontal="left" vertical="center" wrapText="1"/>
    </xf>
    <xf numFmtId="0" fontId="17" fillId="24" borderId="34" xfId="0" applyFont="1" applyFill="1" applyBorder="1" applyAlignment="1">
      <alignment vertical="center" wrapText="1"/>
    </xf>
    <xf numFmtId="0" fontId="6" fillId="0" borderId="36" xfId="0" applyFont="1" applyBorder="1" applyAlignment="1">
      <alignment vertical="center" wrapText="1"/>
    </xf>
    <xf numFmtId="0" fontId="17" fillId="0" borderId="2" xfId="0" applyFont="1" applyBorder="1" applyAlignment="1">
      <alignment vertical="center" wrapText="1"/>
    </xf>
    <xf numFmtId="0" fontId="5" fillId="0" borderId="0" xfId="0" applyFont="1" applyAlignment="1">
      <alignment wrapText="1"/>
    </xf>
    <xf numFmtId="0" fontId="6" fillId="0" borderId="59" xfId="0" applyFont="1" applyBorder="1" applyAlignment="1">
      <alignment vertical="center" wrapText="1"/>
    </xf>
    <xf numFmtId="0" fontId="17" fillId="24" borderId="36" xfId="0" applyFont="1" applyFill="1" applyBorder="1" applyAlignment="1">
      <alignment vertical="center" wrapText="1"/>
    </xf>
    <xf numFmtId="0" fontId="6" fillId="0" borderId="35" xfId="0" applyFont="1" applyBorder="1" applyAlignment="1">
      <alignment horizontal="left" vertical="top" wrapText="1"/>
    </xf>
    <xf numFmtId="0" fontId="17" fillId="0" borderId="41" xfId="0" applyFont="1" applyBorder="1" applyAlignment="1">
      <alignment horizontal="left" vertical="center" wrapText="1"/>
    </xf>
    <xf numFmtId="0" fontId="6" fillId="0" borderId="35" xfId="0" applyFont="1" applyBorder="1" applyAlignment="1">
      <alignment vertical="center" wrapText="1"/>
    </xf>
    <xf numFmtId="0" fontId="6" fillId="24" borderId="56" xfId="0" applyFont="1" applyFill="1" applyBorder="1" applyAlignment="1">
      <alignment vertical="center" wrapText="1"/>
    </xf>
    <xf numFmtId="0" fontId="6" fillId="0" borderId="34" xfId="0" applyFont="1" applyBorder="1" applyAlignment="1">
      <alignment horizontal="left" vertical="top" wrapText="1"/>
    </xf>
    <xf numFmtId="0" fontId="44" fillId="24" borderId="37" xfId="0" applyFont="1" applyFill="1" applyBorder="1" applyAlignment="1">
      <alignment vertical="center" wrapText="1"/>
    </xf>
    <xf numFmtId="0" fontId="6" fillId="24" borderId="39" xfId="0" applyFont="1" applyFill="1" applyBorder="1" applyAlignment="1">
      <alignment vertical="top" wrapText="1"/>
    </xf>
    <xf numFmtId="0" fontId="6" fillId="24" borderId="34" xfId="0" applyFont="1" applyFill="1" applyBorder="1" applyAlignment="1">
      <alignment vertical="top" wrapText="1"/>
    </xf>
    <xf numFmtId="0" fontId="44" fillId="0" borderId="1" xfId="0" applyFont="1" applyBorder="1"/>
    <xf numFmtId="0" fontId="6" fillId="0" borderId="76" xfId="0" applyFont="1" applyBorder="1" applyAlignment="1">
      <alignment horizontal="left" vertical="center" wrapText="1"/>
    </xf>
    <xf numFmtId="0" fontId="6" fillId="24" borderId="1" xfId="0" applyFont="1" applyFill="1" applyBorder="1" applyAlignment="1">
      <alignment vertical="center" wrapText="1"/>
    </xf>
    <xf numFmtId="0" fontId="6" fillId="0" borderId="78" xfId="0" applyFont="1" applyBorder="1" applyAlignment="1">
      <alignment horizontal="left" vertical="center" wrapText="1"/>
    </xf>
    <xf numFmtId="0" fontId="6" fillId="0" borderId="77" xfId="0" applyFont="1" applyBorder="1" applyAlignment="1">
      <alignment horizontal="left" vertical="center" wrapText="1"/>
    </xf>
    <xf numFmtId="0" fontId="6" fillId="0" borderId="79" xfId="0" applyFont="1" applyBorder="1" applyAlignment="1">
      <alignment vertical="center"/>
    </xf>
    <xf numFmtId="0" fontId="17" fillId="0" borderId="102" xfId="0" applyFont="1" applyBorder="1" applyAlignment="1">
      <alignment horizontal="left" vertical="center" wrapText="1"/>
    </xf>
    <xf numFmtId="0" fontId="25" fillId="26" borderId="1" xfId="0" applyFont="1" applyFill="1" applyBorder="1" applyAlignment="1">
      <alignment vertical="center" wrapText="1"/>
    </xf>
    <xf numFmtId="0" fontId="25" fillId="27" borderId="1" xfId="0" applyFont="1" applyFill="1" applyBorder="1" applyAlignment="1">
      <alignment vertical="center"/>
    </xf>
    <xf numFmtId="0" fontId="17" fillId="24" borderId="2" xfId="0" applyFont="1" applyFill="1" applyBorder="1" applyAlignment="1">
      <alignment vertical="center" wrapText="1"/>
    </xf>
    <xf numFmtId="0" fontId="6" fillId="0" borderId="1" xfId="0" applyFont="1" applyBorder="1" applyAlignment="1">
      <alignment vertical="top" wrapText="1"/>
    </xf>
    <xf numFmtId="0" fontId="6" fillId="0" borderId="2" xfId="0" applyFont="1" applyBorder="1" applyAlignment="1">
      <alignment vertical="top" wrapText="1"/>
    </xf>
    <xf numFmtId="0" fontId="17" fillId="24" borderId="1" xfId="0" applyFont="1" applyFill="1" applyBorder="1" applyAlignment="1">
      <alignment vertical="top" wrapText="1"/>
    </xf>
    <xf numFmtId="0" fontId="17" fillId="0" borderId="1" xfId="0" applyFont="1" applyBorder="1" applyAlignment="1">
      <alignment vertical="top" wrapText="1"/>
    </xf>
    <xf numFmtId="0" fontId="17" fillId="0" borderId="2" xfId="0" applyFont="1" applyBorder="1" applyAlignment="1">
      <alignment vertical="top" wrapText="1"/>
    </xf>
    <xf numFmtId="0" fontId="17" fillId="0" borderId="53" xfId="0" applyFont="1" applyBorder="1" applyAlignment="1">
      <alignment vertical="center" wrapText="1"/>
    </xf>
    <xf numFmtId="0" fontId="17" fillId="0" borderId="34" xfId="0" applyFont="1" applyBorder="1" applyAlignment="1">
      <alignment vertical="center"/>
    </xf>
    <xf numFmtId="0" fontId="6" fillId="0" borderId="44" xfId="0" applyFont="1" applyBorder="1" applyAlignment="1">
      <alignment vertical="center" wrapText="1"/>
    </xf>
    <xf numFmtId="0" fontId="25" fillId="26" borderId="53" xfId="0" applyFont="1" applyFill="1" applyBorder="1" applyAlignment="1">
      <alignment horizontal="left" vertical="center" wrapText="1"/>
    </xf>
    <xf numFmtId="0" fontId="25" fillId="27" borderId="16" xfId="0" applyFont="1" applyFill="1" applyBorder="1" applyAlignment="1">
      <alignment horizontal="left" vertical="center"/>
    </xf>
    <xf numFmtId="0" fontId="17" fillId="24" borderId="16" xfId="0" applyFont="1" applyFill="1" applyBorder="1" applyAlignment="1">
      <alignment horizontal="left" vertical="center"/>
    </xf>
    <xf numFmtId="0" fontId="6" fillId="0" borderId="48" xfId="0" applyFont="1" applyBorder="1" applyAlignment="1">
      <alignment horizontal="left" vertical="center" wrapText="1"/>
    </xf>
    <xf numFmtId="0" fontId="6" fillId="24" borderId="16" xfId="0" applyFont="1" applyFill="1" applyBorder="1" applyAlignment="1">
      <alignment horizontal="left" vertical="center" wrapText="1"/>
    </xf>
    <xf numFmtId="0" fontId="6" fillId="24" borderId="21" xfId="0" applyFont="1" applyFill="1" applyBorder="1" applyAlignment="1">
      <alignment horizontal="left" vertical="center" wrapText="1"/>
    </xf>
    <xf numFmtId="0" fontId="17" fillId="24" borderId="16" xfId="0" applyFont="1" applyFill="1" applyBorder="1" applyAlignment="1">
      <alignment horizontal="left" vertical="center" wrapText="1"/>
    </xf>
    <xf numFmtId="0" fontId="17" fillId="24" borderId="21" xfId="0" applyFont="1" applyFill="1" applyBorder="1" applyAlignment="1">
      <alignment horizontal="left" vertical="center" wrapText="1"/>
    </xf>
    <xf numFmtId="0" fontId="6" fillId="24" borderId="18" xfId="0" applyFont="1" applyFill="1" applyBorder="1" applyAlignment="1">
      <alignment horizontal="left" vertical="center" wrapText="1"/>
    </xf>
    <xf numFmtId="0" fontId="17" fillId="24" borderId="20" xfId="0" applyFont="1" applyFill="1" applyBorder="1" applyAlignment="1">
      <alignment horizontal="left" vertical="center" wrapText="1"/>
    </xf>
    <xf numFmtId="0" fontId="17" fillId="24" borderId="21" xfId="0" applyFont="1" applyFill="1" applyBorder="1" applyAlignment="1">
      <alignment horizontal="left" vertical="center"/>
    </xf>
    <xf numFmtId="0" fontId="17" fillId="24" borderId="27" xfId="0" applyFont="1" applyFill="1" applyBorder="1" applyAlignment="1">
      <alignment horizontal="left" vertical="center"/>
    </xf>
    <xf numFmtId="0" fontId="0" fillId="0" borderId="0" xfId="0" applyAlignment="1">
      <alignment horizontal="left" vertical="center"/>
    </xf>
    <xf numFmtId="0" fontId="17" fillId="22" borderId="21" xfId="0" applyFont="1" applyFill="1" applyBorder="1" applyAlignment="1">
      <alignment horizontal="left" vertical="center" wrapText="1"/>
    </xf>
    <xf numFmtId="0" fontId="17" fillId="23" borderId="21" xfId="0" applyFont="1" applyFill="1" applyBorder="1" applyAlignment="1">
      <alignment horizontal="left" vertical="center" wrapText="1"/>
    </xf>
    <xf numFmtId="0" fontId="6" fillId="23" borderId="21" xfId="0" applyFont="1" applyFill="1" applyBorder="1" applyAlignment="1">
      <alignment horizontal="left" vertical="center" wrapText="1"/>
    </xf>
    <xf numFmtId="0" fontId="17" fillId="0" borderId="49" xfId="0" applyFont="1" applyBorder="1" applyAlignment="1">
      <alignment horizontal="left" vertical="center" wrapText="1"/>
    </xf>
    <xf numFmtId="0" fontId="1" fillId="0" borderId="0" xfId="0" applyFont="1" applyAlignment="1">
      <alignment horizontal="left" wrapText="1"/>
    </xf>
    <xf numFmtId="0" fontId="17" fillId="0" borderId="59" xfId="0" applyFont="1" applyBorder="1" applyAlignment="1">
      <alignment horizontal="left" vertical="center" wrapText="1"/>
    </xf>
    <xf numFmtId="0" fontId="17" fillId="0" borderId="59" xfId="0" applyFont="1" applyBorder="1" applyAlignment="1">
      <alignment vertical="center" wrapText="1"/>
    </xf>
    <xf numFmtId="0" fontId="6" fillId="24" borderId="59" xfId="0" applyFont="1" applyFill="1" applyBorder="1" applyAlignment="1">
      <alignment vertical="center" wrapText="1"/>
    </xf>
    <xf numFmtId="0" fontId="6" fillId="24" borderId="57" xfId="0" applyFont="1" applyFill="1" applyBorder="1" applyAlignment="1">
      <alignment vertical="center" wrapText="1"/>
    </xf>
    <xf numFmtId="0" fontId="6" fillId="0" borderId="21" xfId="0" applyFont="1" applyBorder="1" applyAlignment="1">
      <alignment vertical="center" wrapText="1"/>
    </xf>
    <xf numFmtId="0" fontId="6" fillId="0" borderId="33" xfId="0" applyFont="1" applyBorder="1" applyAlignment="1">
      <alignment vertical="center" wrapText="1"/>
    </xf>
    <xf numFmtId="0" fontId="17" fillId="0" borderId="21" xfId="0" applyFont="1" applyBorder="1" applyAlignment="1">
      <alignment horizontal="left" vertical="center" wrapText="1"/>
    </xf>
    <xf numFmtId="0" fontId="0" fillId="0" borderId="33" xfId="0" applyBorder="1" applyAlignment="1">
      <alignment horizontal="left" vertical="center" wrapText="1"/>
    </xf>
    <xf numFmtId="0" fontId="0" fillId="0" borderId="43" xfId="0" applyBorder="1" applyAlignment="1">
      <alignment horizontal="left" vertical="center" wrapText="1"/>
    </xf>
    <xf numFmtId="0" fontId="17" fillId="0" borderId="37" xfId="0" applyFont="1" applyBorder="1" applyAlignment="1">
      <alignment horizontal="center"/>
    </xf>
    <xf numFmtId="0" fontId="17" fillId="0" borderId="38" xfId="0" applyFont="1" applyBorder="1" applyAlignment="1">
      <alignment horizontal="center"/>
    </xf>
    <xf numFmtId="0" fontId="6" fillId="24" borderId="42" xfId="0" applyFont="1" applyFill="1" applyBorder="1" applyAlignment="1">
      <alignment horizontal="left" vertical="center" wrapText="1"/>
    </xf>
    <xf numFmtId="49" fontId="3" fillId="30" borderId="53" xfId="0" applyNumberFormat="1" applyFont="1" applyFill="1" applyBorder="1" applyAlignment="1">
      <alignment horizontal="left" vertical="center" wrapText="1"/>
    </xf>
    <xf numFmtId="0" fontId="3" fillId="30" borderId="54" xfId="0" applyFont="1" applyFill="1" applyBorder="1" applyAlignment="1">
      <alignment vertical="center" wrapText="1"/>
    </xf>
    <xf numFmtId="0" fontId="17" fillId="0" borderId="1" xfId="0" applyFont="1" applyBorder="1" applyAlignment="1">
      <alignment vertical="center" wrapText="1"/>
    </xf>
    <xf numFmtId="0" fontId="17" fillId="0" borderId="34" xfId="0" applyFont="1" applyBorder="1" applyAlignment="1">
      <alignment vertical="center" wrapText="1"/>
    </xf>
    <xf numFmtId="0" fontId="6" fillId="0" borderId="2" xfId="0" applyFont="1" applyBorder="1" applyAlignment="1">
      <alignment vertical="center" wrapText="1"/>
    </xf>
    <xf numFmtId="0" fontId="6" fillId="0" borderId="34" xfId="0" applyFont="1" applyBorder="1" applyAlignment="1">
      <alignment vertical="center" wrapText="1"/>
    </xf>
    <xf numFmtId="0" fontId="17" fillId="0" borderId="37" xfId="0" applyFont="1" applyBorder="1" applyAlignment="1">
      <alignment horizontal="center" vertical="center" wrapText="1"/>
    </xf>
    <xf numFmtId="0" fontId="6" fillId="0" borderId="21" xfId="0" applyFont="1" applyBorder="1" applyAlignment="1">
      <alignment horizontal="left" vertical="center" wrapText="1"/>
    </xf>
    <xf numFmtId="0" fontId="6" fillId="0" borderId="16" xfId="0" applyFont="1" applyBorder="1" applyAlignment="1">
      <alignment horizontal="left" vertical="center" wrapText="1"/>
    </xf>
    <xf numFmtId="0" fontId="17" fillId="0" borderId="0" xfId="0" applyFont="1" applyAlignment="1">
      <alignment horizontal="center" vertical="center" wrapText="1"/>
    </xf>
    <xf numFmtId="0" fontId="17" fillId="0" borderId="60" xfId="0" applyFont="1" applyBorder="1"/>
    <xf numFmtId="0" fontId="17" fillId="0" borderId="37" xfId="0" applyFont="1" applyBorder="1"/>
    <xf numFmtId="0" fontId="6" fillId="0" borderId="37" xfId="0" applyFont="1" applyBorder="1"/>
    <xf numFmtId="0" fontId="6" fillId="0" borderId="1" xfId="0" applyFont="1" applyBorder="1" applyAlignment="1">
      <alignment horizontal="left" vertical="center"/>
    </xf>
    <xf numFmtId="0" fontId="6" fillId="0" borderId="1" xfId="0" applyFont="1" applyBorder="1"/>
    <xf numFmtId="0" fontId="53" fillId="16" borderId="61" xfId="0" applyFont="1" applyFill="1" applyBorder="1" applyAlignment="1">
      <alignment horizontal="left" vertical="top" wrapText="1"/>
    </xf>
    <xf numFmtId="0" fontId="35" fillId="29" borderId="61" xfId="0" applyFont="1" applyFill="1" applyBorder="1" applyAlignment="1" applyProtection="1">
      <alignment horizontal="center" wrapText="1"/>
    </xf>
    <xf numFmtId="0" fontId="64" fillId="0" borderId="0" xfId="0" applyFont="1" applyProtection="1"/>
    <xf numFmtId="0" fontId="34" fillId="0" borderId="0" xfId="0" applyFont="1" applyBorder="1" applyProtection="1"/>
    <xf numFmtId="0" fontId="65" fillId="0" borderId="0" xfId="0" applyFont="1"/>
    <xf numFmtId="0" fontId="65" fillId="0" borderId="0" xfId="0" applyFont="1" applyAlignment="1">
      <alignment vertical="center"/>
    </xf>
    <xf numFmtId="0" fontId="65" fillId="0" borderId="85" xfId="0" applyFont="1" applyBorder="1" applyProtection="1">
      <protection locked="0"/>
    </xf>
    <xf numFmtId="0" fontId="66" fillId="0" borderId="70" xfId="0" quotePrefix="1" applyFont="1" applyBorder="1" applyAlignment="1">
      <alignment vertical="center" wrapText="1"/>
    </xf>
    <xf numFmtId="0" fontId="66" fillId="0" borderId="86" xfId="0" applyFont="1" applyBorder="1" applyAlignment="1" applyProtection="1">
      <alignment vertical="center" wrapText="1"/>
      <protection locked="0"/>
    </xf>
    <xf numFmtId="0" fontId="65" fillId="0" borderId="91" xfId="0" applyFont="1" applyBorder="1" applyProtection="1">
      <protection locked="0"/>
    </xf>
    <xf numFmtId="0" fontId="66" fillId="0" borderId="1" xfId="0" applyFont="1" applyBorder="1" applyAlignment="1">
      <alignment vertical="center" wrapText="1"/>
    </xf>
    <xf numFmtId="0" fontId="66" fillId="0" borderId="27" xfId="0" applyFont="1" applyBorder="1" applyAlignment="1" applyProtection="1">
      <alignment vertical="center" wrapText="1"/>
      <protection locked="0"/>
    </xf>
    <xf numFmtId="0" fontId="66" fillId="33" borderId="1" xfId="0" quotePrefix="1" applyFont="1" applyFill="1" applyBorder="1" applyAlignment="1">
      <alignment vertical="center" wrapText="1"/>
    </xf>
    <xf numFmtId="0" fontId="66" fillId="33" borderId="27" xfId="0" applyFont="1" applyFill="1" applyBorder="1" applyAlignment="1" applyProtection="1">
      <alignment vertical="center" wrapText="1"/>
      <protection locked="0"/>
    </xf>
    <xf numFmtId="0" fontId="66" fillId="33" borderId="1" xfId="0" applyFont="1" applyFill="1" applyBorder="1" applyAlignment="1">
      <alignment vertical="center" wrapText="1"/>
    </xf>
    <xf numFmtId="0" fontId="66" fillId="0" borderId="1" xfId="0" applyFont="1" applyBorder="1" applyAlignment="1">
      <alignment vertical="center"/>
    </xf>
    <xf numFmtId="0" fontId="66" fillId="33" borderId="1" xfId="0" applyFont="1" applyFill="1" applyBorder="1" applyAlignment="1">
      <alignment vertical="center"/>
    </xf>
    <xf numFmtId="0" fontId="66" fillId="33" borderId="1" xfId="0" applyFont="1" applyFill="1" applyBorder="1" applyAlignment="1">
      <alignment horizontal="left" vertical="center" wrapText="1"/>
    </xf>
    <xf numFmtId="0" fontId="66" fillId="0" borderId="42" xfId="0" applyFont="1" applyBorder="1" applyAlignment="1">
      <alignment horizontal="left" vertical="center" wrapText="1"/>
    </xf>
    <xf numFmtId="0" fontId="66" fillId="0" borderId="16" xfId="0" applyFont="1" applyBorder="1" applyAlignment="1" applyProtection="1">
      <alignment vertical="center" wrapText="1"/>
      <protection locked="0"/>
    </xf>
    <xf numFmtId="0" fontId="66" fillId="24" borderId="33" xfId="0" applyFont="1" applyFill="1" applyBorder="1" applyAlignment="1">
      <alignment horizontal="left" vertical="center" wrapText="1"/>
    </xf>
    <xf numFmtId="0" fontId="66" fillId="0" borderId="18" xfId="0" applyFont="1" applyBorder="1" applyAlignment="1" applyProtection="1">
      <alignment horizontal="left" vertical="center" wrapText="1"/>
      <protection locked="0"/>
    </xf>
    <xf numFmtId="0" fontId="66" fillId="33" borderId="1" xfId="0" applyFont="1" applyFill="1" applyBorder="1" applyAlignment="1" applyProtection="1">
      <alignment horizontal="left" vertical="center" wrapText="1"/>
      <protection locked="0"/>
    </xf>
    <xf numFmtId="0" fontId="66" fillId="0" borderId="16" xfId="0" applyFont="1" applyBorder="1" applyAlignment="1">
      <alignment vertical="center" wrapText="1"/>
    </xf>
    <xf numFmtId="0" fontId="66" fillId="33" borderId="18" xfId="0" applyFont="1" applyFill="1" applyBorder="1" applyAlignment="1">
      <alignment vertical="center" wrapText="1"/>
    </xf>
    <xf numFmtId="0" fontId="66" fillId="33" borderId="16" xfId="0" applyFont="1" applyFill="1" applyBorder="1" applyAlignment="1" applyProtection="1">
      <alignment vertical="center" wrapText="1"/>
      <protection locked="0"/>
    </xf>
    <xf numFmtId="0" fontId="66" fillId="0" borderId="21" xfId="0" quotePrefix="1" applyFont="1" applyBorder="1" applyAlignment="1">
      <alignment vertical="center" wrapText="1"/>
    </xf>
    <xf numFmtId="0" fontId="66" fillId="0" borderId="42" xfId="0" applyFont="1" applyBorder="1" applyAlignment="1">
      <alignment vertical="center"/>
    </xf>
    <xf numFmtId="0" fontId="66" fillId="33" borderId="42" xfId="0" applyFont="1" applyFill="1" applyBorder="1" applyAlignment="1">
      <alignment vertical="center"/>
    </xf>
    <xf numFmtId="0" fontId="66" fillId="0" borderId="16" xfId="0" quotePrefix="1" applyFont="1" applyBorder="1" applyAlignment="1">
      <alignment vertical="center" wrapText="1"/>
    </xf>
    <xf numFmtId="0" fontId="66" fillId="0" borderId="33" xfId="0" applyFont="1" applyBorder="1" applyAlignment="1">
      <alignment vertical="center"/>
    </xf>
    <xf numFmtId="0" fontId="66" fillId="33" borderId="16" xfId="0" applyFont="1" applyFill="1" applyBorder="1" applyAlignment="1">
      <alignment vertical="center" wrapText="1"/>
    </xf>
    <xf numFmtId="0" fontId="68" fillId="26" borderId="68" xfId="0" applyFont="1" applyFill="1" applyBorder="1" applyAlignment="1">
      <alignment horizontal="left" vertical="center" wrapText="1"/>
    </xf>
    <xf numFmtId="0" fontId="68" fillId="26" borderId="98" xfId="0" applyFont="1" applyFill="1" applyBorder="1" applyAlignment="1">
      <alignment horizontal="left" vertical="center" wrapText="1"/>
    </xf>
    <xf numFmtId="0" fontId="68" fillId="26" borderId="99" xfId="0" applyFont="1" applyFill="1" applyBorder="1" applyAlignment="1">
      <alignment horizontal="left" vertical="center" wrapText="1"/>
    </xf>
    <xf numFmtId="0" fontId="68" fillId="26" borderId="99" xfId="0" applyFont="1" applyFill="1" applyBorder="1" applyAlignment="1">
      <alignment horizontal="left" vertical="center"/>
    </xf>
    <xf numFmtId="0" fontId="68" fillId="26" borderId="100" xfId="0" applyFont="1" applyFill="1" applyBorder="1" applyAlignment="1">
      <alignment horizontal="left" vertical="center" wrapText="1"/>
    </xf>
    <xf numFmtId="0" fontId="65" fillId="0" borderId="0" xfId="0" applyFont="1" applyProtection="1">
      <protection locked="0"/>
    </xf>
    <xf numFmtId="0" fontId="0" fillId="12" borderId="21" xfId="0" applyFill="1" applyBorder="1" applyAlignment="1">
      <alignment horizontal="center" vertical="center" wrapText="1"/>
    </xf>
    <xf numFmtId="0" fontId="0" fillId="12" borderId="18" xfId="0" applyFill="1" applyBorder="1" applyAlignment="1">
      <alignment horizontal="center" vertical="center" wrapText="1"/>
    </xf>
    <xf numFmtId="0" fontId="17" fillId="0" borderId="21"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8" xfId="0" applyFont="1" applyBorder="1" applyAlignment="1">
      <alignment horizontal="center" vertical="center" wrapText="1"/>
    </xf>
    <xf numFmtId="0" fontId="17" fillId="23" borderId="21" xfId="0" applyFont="1" applyFill="1" applyBorder="1" applyAlignment="1">
      <alignment horizontal="center" vertical="center" wrapText="1"/>
    </xf>
    <xf numFmtId="0" fontId="17" fillId="23" borderId="33" xfId="0" applyFont="1" applyFill="1" applyBorder="1" applyAlignment="1">
      <alignment horizontal="center" vertical="center" wrapText="1"/>
    </xf>
    <xf numFmtId="0" fontId="17" fillId="23" borderId="18" xfId="0" applyFont="1" applyFill="1" applyBorder="1" applyAlignment="1">
      <alignment horizontal="center" vertical="center" wrapText="1"/>
    </xf>
    <xf numFmtId="0" fontId="1" fillId="0" borderId="21"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1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6" xfId="0" applyFont="1" applyBorder="1" applyAlignment="1">
      <alignment horizontal="center" vertical="center" wrapText="1"/>
    </xf>
    <xf numFmtId="0" fontId="1" fillId="0" borderId="21" xfId="0" applyFont="1" applyBorder="1" applyAlignment="1">
      <alignment horizontal="center"/>
    </xf>
    <xf numFmtId="0" fontId="1" fillId="0" borderId="18" xfId="0" applyFont="1" applyBorder="1" applyAlignment="1">
      <alignment horizontal="center"/>
    </xf>
    <xf numFmtId="0" fontId="1" fillId="0" borderId="21" xfId="0" applyFont="1" applyBorder="1" applyAlignment="1">
      <alignment horizontal="left" vertical="center" wrapText="1"/>
    </xf>
    <xf numFmtId="0" fontId="1" fillId="0" borderId="33" xfId="0" applyFont="1" applyBorder="1" applyAlignment="1">
      <alignment horizontal="left" vertical="center" wrapText="1"/>
    </xf>
    <xf numFmtId="0" fontId="1" fillId="0" borderId="18" xfId="0" applyFont="1" applyBorder="1" applyAlignment="1">
      <alignment horizontal="left" vertical="center" wrapText="1"/>
    </xf>
    <xf numFmtId="0" fontId="6" fillId="16" borderId="21" xfId="0" applyFont="1" applyFill="1" applyBorder="1" applyAlignment="1">
      <alignment horizontal="center" vertical="center" wrapText="1"/>
    </xf>
    <xf numFmtId="0" fontId="6" fillId="16" borderId="18" xfId="0" applyFont="1" applyFill="1" applyBorder="1" applyAlignment="1">
      <alignment horizontal="center" vertical="center" wrapText="1"/>
    </xf>
    <xf numFmtId="0" fontId="1" fillId="12" borderId="21" xfId="0" applyFont="1" applyFill="1" applyBorder="1" applyAlignment="1">
      <alignment horizontal="center" vertical="center" wrapText="1"/>
    </xf>
    <xf numFmtId="0" fontId="1" fillId="12" borderId="18" xfId="0" applyFont="1" applyFill="1" applyBorder="1" applyAlignment="1">
      <alignment horizontal="center" vertical="center" wrapText="1"/>
    </xf>
    <xf numFmtId="0" fontId="1" fillId="21" borderId="21" xfId="0" applyFont="1" applyFill="1" applyBorder="1" applyAlignment="1">
      <alignment horizontal="center" vertical="center" wrapText="1"/>
    </xf>
    <xf numFmtId="0" fontId="1" fillId="21" borderId="18" xfId="0" applyFont="1" applyFill="1" applyBorder="1" applyAlignment="1">
      <alignment horizontal="center" vertical="center" wrapText="1"/>
    </xf>
    <xf numFmtId="0" fontId="1" fillId="12" borderId="33"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18" xfId="0" applyBorder="1" applyAlignment="1">
      <alignment horizontal="center" vertical="center" wrapText="1"/>
    </xf>
    <xf numFmtId="0" fontId="1" fillId="21" borderId="33" xfId="0" applyFont="1" applyFill="1" applyBorder="1" applyAlignment="1">
      <alignment horizontal="center" vertical="center" wrapText="1"/>
    </xf>
    <xf numFmtId="0" fontId="17" fillId="25" borderId="21" xfId="0" applyFont="1" applyFill="1" applyBorder="1" applyAlignment="1">
      <alignment horizontal="center" vertical="center" wrapText="1"/>
    </xf>
    <xf numFmtId="0" fontId="17" fillId="25" borderId="18" xfId="0" applyFont="1" applyFill="1" applyBorder="1" applyAlignment="1">
      <alignment horizontal="center" vertical="center" wrapText="1"/>
    </xf>
    <xf numFmtId="0" fontId="2" fillId="0" borderId="33" xfId="0" applyFont="1" applyBorder="1" applyAlignment="1">
      <alignment horizontal="center" vertical="center" wrapText="1"/>
    </xf>
    <xf numFmtId="0" fontId="17" fillId="22" borderId="21" xfId="0" applyFont="1" applyFill="1" applyBorder="1" applyAlignment="1">
      <alignment horizontal="center" vertical="center" wrapText="1"/>
    </xf>
    <xf numFmtId="0" fontId="17" fillId="22" borderId="18"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8"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6" xfId="0" applyFont="1" applyBorder="1" applyAlignment="1">
      <alignment horizontal="center" vertical="center" wrapText="1"/>
    </xf>
    <xf numFmtId="0" fontId="2" fillId="16" borderId="46" xfId="0" applyFont="1" applyFill="1" applyBorder="1" applyAlignment="1">
      <alignment horizontal="center" vertical="center"/>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1" fillId="0" borderId="35" xfId="0" applyFont="1" applyBorder="1" applyAlignment="1">
      <alignment horizontal="center" vertical="center" wrapText="1"/>
    </xf>
    <xf numFmtId="0" fontId="0" fillId="12" borderId="33" xfId="0" applyFill="1" applyBorder="1" applyAlignment="1">
      <alignment horizontal="center" vertical="center" wrapText="1"/>
    </xf>
    <xf numFmtId="0" fontId="6" fillId="0" borderId="33" xfId="0" applyFont="1" applyFill="1" applyBorder="1" applyAlignment="1">
      <alignment horizontal="center" vertical="center" wrapText="1"/>
    </xf>
    <xf numFmtId="0" fontId="6" fillId="0" borderId="21" xfId="0" applyFont="1" applyBorder="1" applyAlignment="1">
      <alignment horizontal="left" vertical="center" wrapText="1"/>
    </xf>
    <xf numFmtId="0" fontId="6" fillId="0" borderId="18" xfId="0" applyFont="1" applyBorder="1" applyAlignment="1">
      <alignment horizontal="left" vertical="center" wrapText="1"/>
    </xf>
    <xf numFmtId="0" fontId="24" fillId="21" borderId="21" xfId="0" applyFont="1" applyFill="1" applyBorder="1" applyAlignment="1">
      <alignment horizontal="center" vertical="center" wrapText="1"/>
    </xf>
    <xf numFmtId="0" fontId="24" fillId="21" borderId="33" xfId="0" applyFont="1" applyFill="1" applyBorder="1" applyAlignment="1">
      <alignment horizontal="center" vertical="center" wrapText="1"/>
    </xf>
    <xf numFmtId="0" fontId="24" fillId="21" borderId="18"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1" fillId="21" borderId="34" xfId="0" applyFont="1" applyFill="1" applyBorder="1" applyAlignment="1">
      <alignment horizontal="left" vertical="center" wrapText="1"/>
    </xf>
    <xf numFmtId="0" fontId="1" fillId="21" borderId="36" xfId="0" applyFont="1" applyFill="1" applyBorder="1" applyAlignment="1">
      <alignment horizontal="left" vertical="center" wrapText="1"/>
    </xf>
    <xf numFmtId="0" fontId="47" fillId="0" borderId="106" xfId="0" applyFont="1" applyBorder="1" applyAlignment="1">
      <alignment horizontal="left" vertical="top" wrapText="1"/>
    </xf>
    <xf numFmtId="0" fontId="47" fillId="0" borderId="0" xfId="0" applyFont="1" applyAlignment="1">
      <alignment horizontal="left" vertical="top" wrapText="1"/>
    </xf>
    <xf numFmtId="0" fontId="47" fillId="0" borderId="91" xfId="0" applyFont="1" applyBorder="1" applyAlignment="1">
      <alignment horizontal="left" vertical="top" wrapText="1"/>
    </xf>
    <xf numFmtId="0" fontId="47" fillId="0" borderId="107" xfId="0" applyFont="1" applyBorder="1" applyAlignment="1">
      <alignment horizontal="left" vertical="top" wrapText="1"/>
    </xf>
    <xf numFmtId="0" fontId="47" fillId="0" borderId="101" xfId="0" applyFont="1" applyBorder="1" applyAlignment="1">
      <alignment horizontal="left" vertical="top" wrapText="1"/>
    </xf>
    <xf numFmtId="0" fontId="47" fillId="0" borderId="85" xfId="0" applyFont="1" applyBorder="1" applyAlignment="1">
      <alignment horizontal="left" vertical="top" wrapText="1"/>
    </xf>
    <xf numFmtId="0" fontId="47" fillId="0" borderId="1" xfId="0" applyFont="1" applyBorder="1" applyAlignment="1">
      <alignment horizontal="left" vertical="center" wrapText="1"/>
    </xf>
    <xf numFmtId="0" fontId="45" fillId="32" borderId="1" xfId="0" applyFont="1" applyFill="1" applyBorder="1" applyAlignment="1">
      <alignment horizontal="center" vertical="center" wrapText="1"/>
    </xf>
    <xf numFmtId="14" fontId="47" fillId="0" borderId="1" xfId="0" applyNumberFormat="1" applyFont="1" applyBorder="1" applyAlignment="1">
      <alignment horizontal="left" vertical="center" wrapText="1"/>
    </xf>
    <xf numFmtId="0" fontId="47" fillId="0" borderId="9" xfId="0" applyFont="1" applyBorder="1" applyAlignment="1">
      <alignment horizontal="left" vertical="top" wrapText="1"/>
    </xf>
    <xf numFmtId="0" fontId="47" fillId="0" borderId="8" xfId="0" applyFont="1" applyBorder="1" applyAlignment="1">
      <alignment horizontal="left" vertical="top" wrapText="1"/>
    </xf>
    <xf numFmtId="0" fontId="47" fillId="0" borderId="10" xfId="0" applyFont="1" applyBorder="1" applyAlignment="1">
      <alignment horizontal="left" vertical="top" wrapText="1"/>
    </xf>
    <xf numFmtId="0" fontId="47" fillId="0" borderId="15" xfId="0" applyFont="1" applyBorder="1" applyAlignment="1">
      <alignment horizontal="left" vertical="top" wrapText="1"/>
    </xf>
    <xf numFmtId="0" fontId="47" fillId="0" borderId="14" xfId="0" applyFont="1" applyBorder="1" applyAlignment="1">
      <alignment horizontal="left" vertical="top" wrapText="1"/>
    </xf>
    <xf numFmtId="0" fontId="48" fillId="32" borderId="1" xfId="0" applyFont="1" applyFill="1" applyBorder="1" applyAlignment="1">
      <alignment horizontal="left" vertical="center" wrapText="1"/>
    </xf>
    <xf numFmtId="0" fontId="45" fillId="32" borderId="1" xfId="0" applyFont="1" applyFill="1" applyBorder="1" applyAlignment="1">
      <alignment horizontal="left" vertical="center" wrapText="1"/>
    </xf>
    <xf numFmtId="0" fontId="47" fillId="0" borderId="1" xfId="0" applyFont="1" applyBorder="1" applyAlignment="1">
      <alignment horizontal="left" vertical="top" wrapText="1"/>
    </xf>
    <xf numFmtId="0" fontId="50" fillId="0" borderId="0" xfId="0" applyFont="1" applyAlignment="1">
      <alignment horizontal="center" vertical="center" wrapText="1"/>
    </xf>
    <xf numFmtId="0" fontId="41" fillId="0" borderId="0" xfId="0" applyFont="1" applyAlignment="1">
      <alignment horizontal="left" vertical="top" wrapText="1"/>
    </xf>
    <xf numFmtId="0" fontId="41" fillId="0" borderId="0" xfId="0" applyFont="1" applyAlignment="1">
      <alignment horizontal="left" vertical="center" wrapText="1"/>
    </xf>
    <xf numFmtId="0" fontId="41" fillId="32" borderId="1" xfId="0" applyFont="1" applyFill="1" applyBorder="1" applyAlignment="1">
      <alignment horizontal="left" vertical="center" wrapText="1"/>
    </xf>
    <xf numFmtId="0" fontId="46" fillId="32" borderId="1" xfId="0" applyFont="1" applyFill="1" applyBorder="1" applyAlignment="1">
      <alignment horizontal="left" vertical="center" wrapText="1"/>
    </xf>
    <xf numFmtId="0" fontId="2" fillId="0" borderId="1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Border="1" applyAlignment="1">
      <alignment vertical="center" wrapText="1"/>
    </xf>
    <xf numFmtId="0" fontId="1" fillId="0" borderId="4" xfId="0" applyFont="1" applyBorder="1" applyAlignment="1">
      <alignment vertical="center" wrapText="1"/>
    </xf>
    <xf numFmtId="0" fontId="1" fillId="0" borderId="8" xfId="0" applyFont="1" applyBorder="1" applyAlignment="1">
      <alignment vertical="center" wrapText="1"/>
    </xf>
    <xf numFmtId="0" fontId="1" fillId="0" borderId="0" xfId="0" applyFont="1" applyBorder="1" applyAlignment="1">
      <alignment vertical="center" wrapText="1"/>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165" fontId="2" fillId="0" borderId="8" xfId="0" applyNumberFormat="1" applyFont="1" applyBorder="1" applyAlignment="1">
      <alignment horizontal="center" vertical="center"/>
    </xf>
    <xf numFmtId="165" fontId="2" fillId="0" borderId="0" xfId="0" applyNumberFormat="1" applyFont="1" applyBorder="1" applyAlignment="1">
      <alignment horizontal="center" vertical="center"/>
    </xf>
    <xf numFmtId="0" fontId="1" fillId="0" borderId="1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 xfId="0" applyFont="1" applyBorder="1" applyAlignment="1">
      <alignment vertical="center" wrapText="1"/>
    </xf>
    <xf numFmtId="0" fontId="2" fillId="0" borderId="11" xfId="0" applyFont="1" applyBorder="1" applyAlignment="1">
      <alignment horizontal="center" vertical="center" wrapText="1"/>
    </xf>
    <xf numFmtId="165" fontId="2" fillId="0" borderId="8" xfId="0" applyNumberFormat="1" applyFont="1" applyBorder="1" applyAlignment="1">
      <alignment horizontal="center" vertical="center" wrapText="1"/>
    </xf>
    <xf numFmtId="165" fontId="2" fillId="0" borderId="0" xfId="0" applyNumberFormat="1" applyFont="1" applyBorder="1" applyAlignment="1">
      <alignment horizontal="center" vertical="center" wrapText="1"/>
    </xf>
    <xf numFmtId="165" fontId="2" fillId="0" borderId="12" xfId="0" applyNumberFormat="1" applyFont="1" applyBorder="1" applyAlignment="1">
      <alignment horizontal="center" vertical="center" wrapText="1"/>
    </xf>
    <xf numFmtId="0" fontId="6" fillId="0" borderId="10" xfId="0" applyFont="1" applyFill="1" applyBorder="1" applyAlignment="1">
      <alignment vertical="center" wrapText="1"/>
    </xf>
    <xf numFmtId="0" fontId="6" fillId="0" borderId="14" xfId="0" applyFont="1" applyFill="1" applyBorder="1" applyAlignment="1">
      <alignment vertical="center" wrapText="1"/>
    </xf>
    <xf numFmtId="0" fontId="6" fillId="0" borderId="13"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11" fillId="12" borderId="2" xfId="0" applyFont="1" applyFill="1" applyBorder="1" applyAlignment="1">
      <alignment horizontal="left" vertical="center" wrapText="1"/>
    </xf>
    <xf numFmtId="0" fontId="11" fillId="12" borderId="3" xfId="0" applyFont="1" applyFill="1" applyBorder="1" applyAlignment="1">
      <alignment horizontal="left" vertical="center" wrapText="1"/>
    </xf>
    <xf numFmtId="0" fontId="11" fillId="12" borderId="2"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2" fillId="0" borderId="1" xfId="0" applyFont="1" applyBorder="1" applyAlignment="1">
      <alignment vertical="center" wrapText="1"/>
    </xf>
    <xf numFmtId="165" fontId="2" fillId="0" borderId="12" xfId="0" applyNumberFormat="1" applyFont="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1" fillId="0" borderId="16" xfId="0" applyFont="1" applyBorder="1" applyAlignment="1">
      <alignment horizontal="center"/>
    </xf>
    <xf numFmtId="0" fontId="1" fillId="0" borderId="16" xfId="0" applyFont="1" applyBorder="1" applyAlignment="1">
      <alignment horizontal="left" vertical="center" wrapText="1"/>
    </xf>
    <xf numFmtId="0" fontId="0" fillId="12" borderId="16" xfId="0" applyFill="1" applyBorder="1" applyAlignment="1">
      <alignment horizontal="center" vertical="center" wrapText="1"/>
    </xf>
    <xf numFmtId="0" fontId="0" fillId="0" borderId="16" xfId="0" applyBorder="1" applyAlignment="1">
      <alignment horizontal="center" vertical="center" wrapText="1"/>
    </xf>
    <xf numFmtId="0" fontId="6" fillId="0" borderId="16"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16" xfId="0" applyFont="1" applyFill="1" applyBorder="1" applyAlignment="1">
      <alignment horizontal="left" vertical="center" wrapText="1"/>
    </xf>
    <xf numFmtId="0" fontId="6" fillId="0" borderId="16" xfId="0" applyFont="1" applyBorder="1" applyAlignment="1">
      <alignment horizontal="left" vertical="center" wrapText="1"/>
    </xf>
    <xf numFmtId="0" fontId="1" fillId="0" borderId="16" xfId="0" applyFont="1" applyBorder="1" applyAlignment="1">
      <alignment horizontal="center" vertical="center" wrapText="1"/>
    </xf>
    <xf numFmtId="0" fontId="34" fillId="8" borderId="63" xfId="0" applyFont="1" applyFill="1" applyBorder="1" applyAlignment="1">
      <alignment horizontal="center"/>
    </xf>
    <xf numFmtId="0" fontId="34" fillId="8" borderId="64" xfId="0" applyFont="1" applyFill="1" applyBorder="1" applyAlignment="1">
      <alignment horizontal="center"/>
    </xf>
    <xf numFmtId="0" fontId="33" fillId="31" borderId="72" xfId="0" applyFont="1" applyFill="1" applyBorder="1" applyAlignment="1" applyProtection="1">
      <alignment horizontal="center" vertical="center" wrapText="1"/>
    </xf>
    <xf numFmtId="0" fontId="33" fillId="31" borderId="74" xfId="0" applyFont="1" applyFill="1" applyBorder="1" applyAlignment="1" applyProtection="1">
      <alignment horizontal="center" vertical="center" wrapText="1"/>
    </xf>
    <xf numFmtId="0" fontId="33" fillId="31" borderId="75" xfId="0" applyFont="1" applyFill="1" applyBorder="1" applyAlignment="1" applyProtection="1">
      <alignment horizontal="center" vertical="center" wrapText="1"/>
    </xf>
    <xf numFmtId="0" fontId="31" fillId="31" borderId="2" xfId="0" applyFont="1" applyFill="1" applyBorder="1" applyAlignment="1" applyProtection="1">
      <alignment horizontal="center" vertical="center" wrapText="1"/>
    </xf>
    <xf numFmtId="0" fontId="31" fillId="31" borderId="4" xfId="0" applyFont="1" applyFill="1" applyBorder="1" applyAlignment="1" applyProtection="1">
      <alignment horizontal="center" vertical="center" wrapText="1"/>
    </xf>
    <xf numFmtId="0" fontId="31" fillId="31" borderId="3" xfId="0" applyFont="1" applyFill="1" applyBorder="1" applyAlignment="1" applyProtection="1">
      <alignment horizontal="center" vertical="center" wrapText="1"/>
    </xf>
    <xf numFmtId="0" fontId="33" fillId="31" borderId="10" xfId="0" applyFont="1" applyFill="1" applyBorder="1" applyAlignment="1" applyProtection="1">
      <alignment horizontal="center" vertical="center" wrapText="1"/>
      <protection locked="0"/>
    </xf>
    <xf numFmtId="0" fontId="33" fillId="31" borderId="14" xfId="0" applyFont="1" applyFill="1" applyBorder="1" applyAlignment="1" applyProtection="1">
      <alignment horizontal="center" vertical="center" wrapText="1"/>
      <protection locked="0"/>
    </xf>
    <xf numFmtId="0" fontId="33" fillId="31" borderId="112" xfId="0" applyFont="1" applyFill="1" applyBorder="1" applyAlignment="1" applyProtection="1">
      <alignment horizontal="center" vertical="center" wrapText="1"/>
      <protection locked="0"/>
    </xf>
    <xf numFmtId="0" fontId="66" fillId="0" borderId="94" xfId="0" applyFont="1" applyBorder="1" applyAlignment="1">
      <alignment horizontal="center" vertical="center" wrapText="1"/>
    </xf>
    <xf numFmtId="0" fontId="67" fillId="0" borderId="34" xfId="0" applyFont="1" applyBorder="1" applyAlignment="1">
      <alignment horizontal="left" vertical="center" wrapText="1"/>
    </xf>
    <xf numFmtId="0" fontId="67" fillId="0" borderId="36" xfId="0" applyFont="1" applyBorder="1" applyAlignment="1">
      <alignment horizontal="left" vertical="center" wrapText="1"/>
    </xf>
    <xf numFmtId="0" fontId="66" fillId="0" borderId="21" xfId="0" applyFont="1" applyBorder="1" applyAlignment="1">
      <alignment horizontal="center" vertical="center" wrapText="1"/>
    </xf>
    <xf numFmtId="0" fontId="66" fillId="0" borderId="18" xfId="0" applyFont="1" applyBorder="1" applyAlignment="1">
      <alignment horizontal="center" vertical="center" wrapText="1"/>
    </xf>
    <xf numFmtId="0" fontId="66" fillId="35" borderId="94" xfId="0" applyFont="1" applyFill="1" applyBorder="1" applyAlignment="1">
      <alignment horizontal="center" vertical="center" wrapText="1"/>
    </xf>
    <xf numFmtId="0" fontId="67" fillId="0" borderId="34" xfId="0" applyFont="1" applyBorder="1" applyAlignment="1">
      <alignment horizontal="center" vertical="center" wrapText="1"/>
    </xf>
    <xf numFmtId="0" fontId="67" fillId="0" borderId="35" xfId="0" applyFont="1" applyBorder="1" applyAlignment="1">
      <alignment horizontal="center" vertical="center" wrapText="1"/>
    </xf>
    <xf numFmtId="0" fontId="66" fillId="33" borderId="21" xfId="0" applyFont="1" applyFill="1" applyBorder="1" applyAlignment="1">
      <alignment horizontal="center" vertical="center" wrapText="1"/>
    </xf>
    <xf numFmtId="0" fontId="66" fillId="33" borderId="18" xfId="0" applyFont="1" applyFill="1" applyBorder="1" applyAlignment="1">
      <alignment horizontal="center" vertical="center" wrapText="1"/>
    </xf>
    <xf numFmtId="0" fontId="66" fillId="0" borderId="92"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21" xfId="0" applyFont="1" applyBorder="1" applyAlignment="1">
      <alignment horizontal="left" vertical="center" wrapText="1"/>
    </xf>
    <xf numFmtId="0" fontId="66" fillId="0" borderId="18" xfId="0" applyFont="1" applyBorder="1" applyAlignment="1">
      <alignment horizontal="left" vertical="center" wrapText="1"/>
    </xf>
    <xf numFmtId="0" fontId="66" fillId="34" borderId="97" xfId="0" applyFont="1" applyFill="1" applyBorder="1" applyAlignment="1">
      <alignment horizontal="center" vertical="center" wrapText="1"/>
    </xf>
    <xf numFmtId="0" fontId="66" fillId="34" borderId="93" xfId="0" applyFont="1" applyFill="1" applyBorder="1" applyAlignment="1">
      <alignment horizontal="center" vertical="center" wrapText="1"/>
    </xf>
    <xf numFmtId="0" fontId="66" fillId="35" borderId="92" xfId="0" applyFont="1" applyFill="1" applyBorder="1" applyAlignment="1">
      <alignment horizontal="center" vertical="center" wrapText="1"/>
    </xf>
    <xf numFmtId="0" fontId="66" fillId="35" borderId="97" xfId="0" applyFont="1" applyFill="1" applyBorder="1" applyAlignment="1">
      <alignment horizontal="center" vertical="center" wrapText="1"/>
    </xf>
    <xf numFmtId="0" fontId="66" fillId="35" borderId="93" xfId="0" applyFont="1" applyFill="1" applyBorder="1" applyAlignment="1">
      <alignment horizontal="center" vertical="center" wrapText="1"/>
    </xf>
    <xf numFmtId="0" fontId="66" fillId="0" borderId="37" xfId="0" applyFont="1" applyBorder="1" applyAlignment="1">
      <alignment horizontal="left" vertical="center" wrapText="1"/>
    </xf>
    <xf numFmtId="0" fontId="66" fillId="0" borderId="38" xfId="0" applyFont="1" applyBorder="1" applyAlignment="1">
      <alignment horizontal="left" vertical="center" wrapText="1"/>
    </xf>
    <xf numFmtId="0" fontId="66" fillId="0" borderId="47"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47" xfId="0" applyFont="1" applyBorder="1" applyAlignment="1">
      <alignment horizontal="left" vertical="center" wrapText="1"/>
    </xf>
    <xf numFmtId="0" fontId="66" fillId="0" borderId="33" xfId="0" applyFont="1" applyBorder="1" applyAlignment="1">
      <alignment horizontal="center" vertical="center" wrapText="1"/>
    </xf>
    <xf numFmtId="0" fontId="66" fillId="0" borderId="43" xfId="0" applyFont="1" applyBorder="1" applyAlignment="1">
      <alignment horizontal="center" vertical="center" wrapText="1"/>
    </xf>
    <xf numFmtId="0" fontId="66" fillId="0" borderId="97" xfId="0" applyFont="1" applyBorder="1" applyAlignment="1">
      <alignment horizontal="center" vertical="center" wrapText="1"/>
    </xf>
    <xf numFmtId="0" fontId="66" fillId="33" borderId="1" xfId="0" applyFont="1" applyFill="1" applyBorder="1" applyAlignment="1">
      <alignment horizontal="left" vertical="center" wrapText="1"/>
    </xf>
    <xf numFmtId="0" fontId="66" fillId="34" borderId="95" xfId="0" applyFont="1" applyFill="1" applyBorder="1" applyAlignment="1">
      <alignment horizontal="center" vertical="center" wrapText="1"/>
    </xf>
    <xf numFmtId="0" fontId="66" fillId="33" borderId="33" xfId="0" applyFont="1" applyFill="1" applyBorder="1" applyAlignment="1">
      <alignment horizontal="center" vertical="center" wrapText="1"/>
    </xf>
    <xf numFmtId="0" fontId="66" fillId="33" borderId="37" xfId="0" applyFont="1" applyFill="1" applyBorder="1" applyAlignment="1">
      <alignment horizontal="left" vertical="center" wrapText="1"/>
    </xf>
    <xf numFmtId="0" fontId="66" fillId="33" borderId="38" xfId="0" applyFont="1" applyFill="1" applyBorder="1" applyAlignment="1">
      <alignment horizontal="left" vertical="center" wrapText="1"/>
    </xf>
    <xf numFmtId="0" fontId="66" fillId="34" borderId="94" xfId="0" applyFont="1" applyFill="1" applyBorder="1" applyAlignment="1">
      <alignment horizontal="center" vertical="center" wrapText="1"/>
    </xf>
    <xf numFmtId="0" fontId="67" fillId="0" borderId="89" xfId="0" applyFont="1" applyBorder="1" applyAlignment="1">
      <alignment horizontal="center" vertical="center" wrapText="1"/>
    </xf>
    <xf numFmtId="0" fontId="66" fillId="0" borderId="90" xfId="0" applyFont="1" applyBorder="1" applyAlignment="1">
      <alignment horizontal="center" vertical="center" wrapText="1"/>
    </xf>
    <xf numFmtId="0" fontId="66" fillId="34" borderId="92" xfId="0" applyFont="1" applyFill="1" applyBorder="1" applyAlignment="1">
      <alignment horizontal="center" vertical="center" wrapText="1"/>
    </xf>
    <xf numFmtId="0" fontId="66" fillId="33" borderId="21" xfId="0" applyFont="1" applyFill="1" applyBorder="1" applyAlignment="1">
      <alignment horizontal="left" vertical="center" wrapText="1"/>
    </xf>
    <xf numFmtId="0" fontId="66" fillId="33" borderId="18" xfId="0" applyFont="1" applyFill="1" applyBorder="1" applyAlignment="1">
      <alignment horizontal="left" vertical="center" wrapText="1"/>
    </xf>
    <xf numFmtId="0" fontId="66" fillId="0" borderId="88" xfId="0" applyFont="1" applyBorder="1" applyAlignment="1">
      <alignment horizontal="left" vertical="center" wrapText="1"/>
    </xf>
    <xf numFmtId="0" fontId="66" fillId="0" borderId="87" xfId="0" applyFont="1" applyBorder="1" applyAlignment="1">
      <alignment horizontal="center" vertical="center" wrapText="1"/>
    </xf>
    <xf numFmtId="0" fontId="66" fillId="33" borderId="1" xfId="0" applyFont="1" applyFill="1" applyBorder="1" applyAlignment="1" applyProtection="1">
      <alignment horizontal="left" vertical="center" wrapText="1"/>
      <protection locked="0"/>
    </xf>
    <xf numFmtId="0" fontId="66" fillId="0" borderId="21" xfId="0" applyFont="1" applyBorder="1" applyAlignment="1" applyProtection="1">
      <alignment horizontal="left" vertical="center" wrapText="1"/>
      <protection locked="0"/>
    </xf>
    <xf numFmtId="0" fontId="66" fillId="0" borderId="18" xfId="0" applyFont="1" applyBorder="1" applyAlignment="1" applyProtection="1">
      <alignment horizontal="left" vertical="center" wrapText="1"/>
      <protection locked="0"/>
    </xf>
    <xf numFmtId="0" fontId="66" fillId="33" borderId="47" xfId="0" applyFont="1" applyFill="1" applyBorder="1" applyAlignment="1">
      <alignment horizontal="left" vertical="center" wrapText="1"/>
    </xf>
    <xf numFmtId="0" fontId="66" fillId="33" borderId="1" xfId="0" applyFont="1" applyFill="1" applyBorder="1" applyAlignment="1">
      <alignment horizontal="center" vertical="center" wrapText="1"/>
    </xf>
    <xf numFmtId="0" fontId="66" fillId="0" borderId="33" xfId="0" applyFont="1" applyBorder="1" applyAlignment="1" applyProtection="1">
      <alignment horizontal="left" vertical="center" wrapText="1"/>
      <protection locked="0"/>
    </xf>
    <xf numFmtId="0" fontId="66" fillId="0" borderId="43" xfId="0" applyFont="1" applyBorder="1" applyAlignment="1">
      <alignment horizontal="left" vertical="center" wrapText="1"/>
    </xf>
    <xf numFmtId="0" fontId="66" fillId="0" borderId="49" xfId="0" applyFont="1" applyBorder="1" applyAlignment="1">
      <alignment horizontal="left" vertical="center" wrapText="1"/>
    </xf>
    <xf numFmtId="0" fontId="66" fillId="0" borderId="33" xfId="0" applyFont="1" applyBorder="1" applyAlignment="1">
      <alignment horizontal="left" vertical="center" wrapText="1"/>
    </xf>
    <xf numFmtId="0" fontId="66" fillId="33" borderId="21" xfId="0" applyFont="1" applyFill="1" applyBorder="1" applyAlignment="1" applyProtection="1">
      <alignment horizontal="left" vertical="center" wrapText="1"/>
      <protection locked="0"/>
    </xf>
    <xf numFmtId="0" fontId="66" fillId="33" borderId="18" xfId="0" applyFont="1" applyFill="1" applyBorder="1" applyAlignment="1" applyProtection="1">
      <alignment horizontal="left" vertical="center" wrapText="1"/>
      <protection locked="0"/>
    </xf>
    <xf numFmtId="0" fontId="66" fillId="33" borderId="33" xfId="0" quotePrefix="1" applyFont="1" applyFill="1" applyBorder="1" applyAlignment="1">
      <alignment horizontal="left" vertical="center" wrapText="1"/>
    </xf>
    <xf numFmtId="0" fontId="66" fillId="33" borderId="43" xfId="0" applyFont="1" applyFill="1" applyBorder="1" applyAlignment="1">
      <alignment horizontal="left" vertical="center" wrapText="1"/>
    </xf>
    <xf numFmtId="0" fontId="65" fillId="33" borderId="21" xfId="0" applyFont="1" applyFill="1" applyBorder="1" applyAlignment="1">
      <alignment horizontal="center" vertical="center" wrapText="1"/>
    </xf>
    <xf numFmtId="0" fontId="65" fillId="33" borderId="33" xfId="0" applyFont="1" applyFill="1" applyBorder="1" applyAlignment="1">
      <alignment horizontal="center" vertical="center" wrapText="1"/>
    </xf>
    <xf numFmtId="0" fontId="65" fillId="33" borderId="18" xfId="0" applyFont="1" applyFill="1" applyBorder="1" applyAlignment="1">
      <alignment horizontal="center" vertical="center" wrapText="1"/>
    </xf>
  </cellXfs>
  <cellStyles count="4">
    <cellStyle name="Hipervínculo" xfId="3" builtinId="8"/>
    <cellStyle name="Normal" xfId="0" builtinId="0"/>
    <cellStyle name="Normal 2" xfId="1" xr:uid="{FD719E63-D1F1-44BB-AE06-64D90D8DAE52}"/>
    <cellStyle name="Porcentaje 2" xfId="2" xr:uid="{D45C3AE5-46EC-4E72-9903-01E1ADFC21EB}"/>
  </cellStyles>
  <dxfs count="8">
    <dxf>
      <font>
        <color theme="9" tint="0.39994506668294322"/>
      </font>
    </dxf>
    <dxf>
      <font>
        <color theme="9" tint="-0.24994659260841701"/>
      </font>
    </dxf>
    <dxf>
      <font>
        <color theme="0"/>
      </font>
    </dxf>
    <dxf>
      <font>
        <color theme="9" tint="-0.499984740745262"/>
      </font>
    </dxf>
    <dxf>
      <font>
        <color theme="9" tint="0.39994506668294322"/>
      </font>
    </dxf>
    <dxf>
      <font>
        <color theme="9" tint="-0.24994659260841701"/>
      </font>
    </dxf>
    <dxf>
      <font>
        <color theme="0"/>
      </font>
    </dxf>
    <dxf>
      <font>
        <color theme="9" tint="-0.499984740745262"/>
      </font>
    </dxf>
  </dxfs>
  <tableStyles count="0" defaultTableStyle="TableStyleMedium2" defaultPivotStyle="PivotStyleLight16"/>
  <colors>
    <mruColors>
      <color rgb="FFF5B224"/>
      <color rgb="FFCCDE82"/>
      <color rgb="FF94BA29"/>
      <color rgb="FF85C4E3"/>
      <color rgb="FFDEDBC4"/>
      <color rgb="FFFFFF66"/>
      <color rgb="FFFFFF99"/>
      <color rgb="FF6DA945"/>
      <color rgb="FF6094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84691731414369"/>
          <c:y val="0.1153818096681577"/>
          <c:w val="0.55513618744676785"/>
          <c:h val="0.80601504138905711"/>
        </c:manualLayout>
      </c:layout>
      <c:radarChart>
        <c:radarStyle val="marker"/>
        <c:varyColors val="0"/>
        <c:ser>
          <c:idx val="0"/>
          <c:order val="0"/>
          <c:spPr>
            <a:ln w="28575" cap="rnd">
              <a:solidFill>
                <a:srgbClr val="FF0000"/>
              </a:solidFill>
              <a:round/>
            </a:ln>
            <a:effectLst/>
          </c:spPr>
          <c:marker>
            <c:symbol val="circle"/>
            <c:size val="5"/>
            <c:spPr>
              <a:solidFill>
                <a:srgbClr val="FF0000"/>
              </a:solidFill>
              <a:ln w="9525">
                <a:solidFill>
                  <a:schemeClr val="accent1"/>
                </a:solidFill>
              </a:ln>
              <a:effectLst/>
            </c:spPr>
          </c:marker>
          <c:cat>
            <c:numRef>
              <c:f>summary!$K$2:$K$11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summary!$P$2:$P$11</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5-7F57-4304-BE03-FF31BC693134}"/>
            </c:ext>
          </c:extLst>
        </c:ser>
        <c:dLbls>
          <c:showLegendKey val="0"/>
          <c:showVal val="0"/>
          <c:showCatName val="0"/>
          <c:showSerName val="0"/>
          <c:showPercent val="0"/>
          <c:showBubbleSize val="0"/>
        </c:dLbls>
        <c:axId val="433537104"/>
        <c:axId val="433536776"/>
      </c:radarChart>
      <c:catAx>
        <c:axId val="4335371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5">
                    <a:lumMod val="75000"/>
                  </a:schemeClr>
                </a:solidFill>
                <a:latin typeface="Abadi" panose="020B0604020202020204" pitchFamily="34" charset="0"/>
                <a:ea typeface="+mn-ea"/>
                <a:cs typeface="+mn-cs"/>
              </a:defRPr>
            </a:pPr>
            <a:endParaRPr lang="es-CR"/>
          </a:p>
        </c:txPr>
        <c:crossAx val="433536776"/>
        <c:crosses val="autoZero"/>
        <c:auto val="1"/>
        <c:lblAlgn val="ctr"/>
        <c:lblOffset val="100"/>
        <c:noMultiLvlLbl val="0"/>
      </c:catAx>
      <c:valAx>
        <c:axId val="43353677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R"/>
          </a:p>
        </c:txPr>
        <c:crossAx val="433537104"/>
        <c:crosses val="autoZero"/>
        <c:crossBetween val="between"/>
        <c:majorUnit val="0.25"/>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304800</xdr:colOff>
      <xdr:row>23</xdr:row>
      <xdr:rowOff>63499</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7</xdr:row>
      <xdr:rowOff>0</xdr:rowOff>
    </xdr:from>
    <xdr:to>
      <xdr:col>32</xdr:col>
      <xdr:colOff>6350</xdr:colOff>
      <xdr:row>26</xdr:row>
      <xdr:rowOff>497682</xdr:rowOff>
    </xdr:to>
    <xdr:sp macro="" textlink="">
      <xdr:nvSpPr>
        <xdr:cNvPr id="2" name="Group Box 20" hidden="1">
          <a:extLst>
            <a:ext uri="{63B3BB69-23CF-44E3-9099-C40C66FF867C}">
              <a14:compatExt xmlns:a14="http://schemas.microsoft.com/office/drawing/2010/main" spid="_x0000_s2068"/>
            </a:ext>
            <a:ext uri="{FF2B5EF4-FFF2-40B4-BE49-F238E27FC236}">
              <a16:creationId xmlns:a16="http://schemas.microsoft.com/office/drawing/2014/main" id="{C25E3A4D-7ACC-4A10-91CC-25D02CBE7DDD}"/>
            </a:ext>
          </a:extLst>
        </xdr:cNvPr>
        <xdr:cNvSpPr/>
      </xdr:nvSpPr>
      <xdr:spPr bwMode="auto">
        <a:xfrm>
          <a:off x="19326225" y="3543300"/>
          <a:ext cx="13417550" cy="3810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7</xdr:row>
      <xdr:rowOff>0</xdr:rowOff>
    </xdr:from>
    <xdr:to>
      <xdr:col>11</xdr:col>
      <xdr:colOff>438151</xdr:colOff>
      <xdr:row>26</xdr:row>
      <xdr:rowOff>326232</xdr:rowOff>
    </xdr:to>
    <xdr:sp macro="" textlink="">
      <xdr:nvSpPr>
        <xdr:cNvPr id="3" name="Option Button 30" hidden="1">
          <a:extLst>
            <a:ext uri="{63B3BB69-23CF-44E3-9099-C40C66FF867C}">
              <a14:compatExt xmlns:a14="http://schemas.microsoft.com/office/drawing/2010/main" spid="_x0000_s2078"/>
            </a:ext>
            <a:ext uri="{FF2B5EF4-FFF2-40B4-BE49-F238E27FC236}">
              <a16:creationId xmlns:a16="http://schemas.microsoft.com/office/drawing/2014/main" id="{0311536E-20D9-4FD9-A2F8-1B131BD3BA3D}"/>
            </a:ext>
            <a:ext uri="{147F2762-F138-4A5C-976F-8EAC2B608ADB}">
              <a16:predDERef xmlns:a16="http://schemas.microsoft.com/office/drawing/2014/main" pred="{00000000-0008-0000-0200-000014080000}"/>
            </a:ext>
          </a:extLst>
        </xdr:cNvPr>
        <xdr:cNvSpPr/>
      </xdr:nvSpPr>
      <xdr:spPr bwMode="auto">
        <a:xfrm>
          <a:off x="19326225" y="35433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7</xdr:row>
      <xdr:rowOff>0</xdr:rowOff>
    </xdr:from>
    <xdr:to>
      <xdr:col>11</xdr:col>
      <xdr:colOff>438151</xdr:colOff>
      <xdr:row>26</xdr:row>
      <xdr:rowOff>326232</xdr:rowOff>
    </xdr:to>
    <xdr:sp macro="" textlink="">
      <xdr:nvSpPr>
        <xdr:cNvPr id="4" name="Option Button 32" hidden="1">
          <a:extLst>
            <a:ext uri="{63B3BB69-23CF-44E3-9099-C40C66FF867C}">
              <a14:compatExt xmlns:a14="http://schemas.microsoft.com/office/drawing/2010/main" spid="_x0000_s2080"/>
            </a:ext>
            <a:ext uri="{FF2B5EF4-FFF2-40B4-BE49-F238E27FC236}">
              <a16:creationId xmlns:a16="http://schemas.microsoft.com/office/drawing/2014/main" id="{7021CDA5-4F79-49BD-99A4-2B17A26CB8BF}"/>
            </a:ext>
            <a:ext uri="{147F2762-F138-4A5C-976F-8EAC2B608ADB}">
              <a16:predDERef xmlns:a16="http://schemas.microsoft.com/office/drawing/2014/main" pred="{00000000-0008-0000-0200-00001E080000}"/>
            </a:ext>
          </a:extLst>
        </xdr:cNvPr>
        <xdr:cNvSpPr/>
      </xdr:nvSpPr>
      <xdr:spPr bwMode="auto">
        <a:xfrm>
          <a:off x="19326225" y="35433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7</xdr:row>
      <xdr:rowOff>0</xdr:rowOff>
    </xdr:from>
    <xdr:to>
      <xdr:col>11</xdr:col>
      <xdr:colOff>438151</xdr:colOff>
      <xdr:row>26</xdr:row>
      <xdr:rowOff>326232</xdr:rowOff>
    </xdr:to>
    <xdr:sp macro="" textlink="">
      <xdr:nvSpPr>
        <xdr:cNvPr id="5" name="Option Button 34" hidden="1">
          <a:extLst>
            <a:ext uri="{63B3BB69-23CF-44E3-9099-C40C66FF867C}">
              <a14:compatExt xmlns:a14="http://schemas.microsoft.com/office/drawing/2010/main" spid="_x0000_s2082"/>
            </a:ext>
            <a:ext uri="{FF2B5EF4-FFF2-40B4-BE49-F238E27FC236}">
              <a16:creationId xmlns:a16="http://schemas.microsoft.com/office/drawing/2014/main" id="{355F6F2A-A5D8-4BFB-94FC-6C3FDF0B76AF}"/>
            </a:ext>
            <a:ext uri="{147F2762-F138-4A5C-976F-8EAC2B608ADB}">
              <a16:predDERef xmlns:a16="http://schemas.microsoft.com/office/drawing/2014/main" pred="{00000000-0008-0000-0200-000020080000}"/>
            </a:ext>
          </a:extLst>
        </xdr:cNvPr>
        <xdr:cNvSpPr/>
      </xdr:nvSpPr>
      <xdr:spPr bwMode="auto">
        <a:xfrm>
          <a:off x="19326225" y="35433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7</xdr:row>
      <xdr:rowOff>0</xdr:rowOff>
    </xdr:from>
    <xdr:to>
      <xdr:col>11</xdr:col>
      <xdr:colOff>438151</xdr:colOff>
      <xdr:row>26</xdr:row>
      <xdr:rowOff>326232</xdr:rowOff>
    </xdr:to>
    <xdr:sp macro="" textlink="">
      <xdr:nvSpPr>
        <xdr:cNvPr id="6" name="Option Button 36" hidden="1">
          <a:extLst>
            <a:ext uri="{63B3BB69-23CF-44E3-9099-C40C66FF867C}">
              <a14:compatExt xmlns:a14="http://schemas.microsoft.com/office/drawing/2010/main" spid="_x0000_s2084"/>
            </a:ext>
            <a:ext uri="{FF2B5EF4-FFF2-40B4-BE49-F238E27FC236}">
              <a16:creationId xmlns:a16="http://schemas.microsoft.com/office/drawing/2014/main" id="{1E1DD0FF-DDAB-4A58-A54D-6308EBADFA3B}"/>
            </a:ext>
            <a:ext uri="{147F2762-F138-4A5C-976F-8EAC2B608ADB}">
              <a16:predDERef xmlns:a16="http://schemas.microsoft.com/office/drawing/2014/main" pred="{00000000-0008-0000-0200-000022080000}"/>
            </a:ext>
          </a:extLst>
        </xdr:cNvPr>
        <xdr:cNvSpPr/>
      </xdr:nvSpPr>
      <xdr:spPr bwMode="auto">
        <a:xfrm>
          <a:off x="19326225" y="35433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25</xdr:row>
      <xdr:rowOff>0</xdr:rowOff>
    </xdr:from>
    <xdr:to>
      <xdr:col>32</xdr:col>
      <xdr:colOff>6350</xdr:colOff>
      <xdr:row>32</xdr:row>
      <xdr:rowOff>599282</xdr:rowOff>
    </xdr:to>
    <xdr:sp macro="" textlink="">
      <xdr:nvSpPr>
        <xdr:cNvPr id="7" name="Group Box 37" hidden="1">
          <a:extLst>
            <a:ext uri="{63B3BB69-23CF-44E3-9099-C40C66FF867C}">
              <a14:compatExt xmlns:a14="http://schemas.microsoft.com/office/drawing/2010/main" spid="_x0000_s2085"/>
            </a:ext>
            <a:ext uri="{FF2B5EF4-FFF2-40B4-BE49-F238E27FC236}">
              <a16:creationId xmlns:a16="http://schemas.microsoft.com/office/drawing/2014/main" id="{95050B08-725D-47D7-A450-FB1F0A2791A0}"/>
            </a:ext>
            <a:ext uri="{147F2762-F138-4A5C-976F-8EAC2B608ADB}">
              <a16:predDERef xmlns:a16="http://schemas.microsoft.com/office/drawing/2014/main" pred="{00000000-0008-0000-0200-000024080000}"/>
            </a:ext>
          </a:extLst>
        </xdr:cNvPr>
        <xdr:cNvSpPr/>
      </xdr:nvSpPr>
      <xdr:spPr bwMode="auto">
        <a:xfrm>
          <a:off x="19326225" y="10496550"/>
          <a:ext cx="13417550" cy="37782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25</xdr:row>
      <xdr:rowOff>0</xdr:rowOff>
    </xdr:from>
    <xdr:to>
      <xdr:col>32</xdr:col>
      <xdr:colOff>6350</xdr:colOff>
      <xdr:row>32</xdr:row>
      <xdr:rowOff>599282</xdr:rowOff>
    </xdr:to>
    <xdr:sp macro="" textlink="">
      <xdr:nvSpPr>
        <xdr:cNvPr id="8" name="Group Box 42" hidden="1">
          <a:extLst>
            <a:ext uri="{63B3BB69-23CF-44E3-9099-C40C66FF867C}">
              <a14:compatExt xmlns:a14="http://schemas.microsoft.com/office/drawing/2010/main" spid="_x0000_s2090"/>
            </a:ext>
            <a:ext uri="{FF2B5EF4-FFF2-40B4-BE49-F238E27FC236}">
              <a16:creationId xmlns:a16="http://schemas.microsoft.com/office/drawing/2014/main" id="{03FEA10C-5377-4C41-A93F-D66F6D3D838D}"/>
            </a:ext>
            <a:ext uri="{147F2762-F138-4A5C-976F-8EAC2B608ADB}">
              <a16:predDERef xmlns:a16="http://schemas.microsoft.com/office/drawing/2014/main" pred="{00000000-0008-0000-0200-000025080000}"/>
            </a:ext>
          </a:extLst>
        </xdr:cNvPr>
        <xdr:cNvSpPr/>
      </xdr:nvSpPr>
      <xdr:spPr bwMode="auto">
        <a:xfrm>
          <a:off x="19326225" y="10496550"/>
          <a:ext cx="13417550" cy="37782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25</xdr:row>
      <xdr:rowOff>0</xdr:rowOff>
    </xdr:from>
    <xdr:to>
      <xdr:col>11</xdr:col>
      <xdr:colOff>438151</xdr:colOff>
      <xdr:row>32</xdr:row>
      <xdr:rowOff>435769</xdr:rowOff>
    </xdr:to>
    <xdr:sp macro="" textlink="">
      <xdr:nvSpPr>
        <xdr:cNvPr id="9" name="Option Button 51" hidden="1">
          <a:extLst>
            <a:ext uri="{63B3BB69-23CF-44E3-9099-C40C66FF867C}">
              <a14:compatExt xmlns:a14="http://schemas.microsoft.com/office/drawing/2010/main" spid="_x0000_s2099"/>
            </a:ext>
            <a:ext uri="{FF2B5EF4-FFF2-40B4-BE49-F238E27FC236}">
              <a16:creationId xmlns:a16="http://schemas.microsoft.com/office/drawing/2014/main" id="{C3449219-FBCA-4C6E-8720-92ADDDF46140}"/>
            </a:ext>
            <a:ext uri="{147F2762-F138-4A5C-976F-8EAC2B608ADB}">
              <a16:predDERef xmlns:a16="http://schemas.microsoft.com/office/drawing/2014/main" pred="{00000000-0008-0000-0200-00002A080000}"/>
            </a:ext>
          </a:extLst>
        </xdr:cNvPr>
        <xdr:cNvSpPr/>
      </xdr:nvSpPr>
      <xdr:spPr bwMode="auto">
        <a:xfrm>
          <a:off x="19326225" y="104965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25</xdr:row>
      <xdr:rowOff>0</xdr:rowOff>
    </xdr:from>
    <xdr:to>
      <xdr:col>11</xdr:col>
      <xdr:colOff>438151</xdr:colOff>
      <xdr:row>32</xdr:row>
      <xdr:rowOff>435769</xdr:rowOff>
    </xdr:to>
    <xdr:sp macro="" textlink="">
      <xdr:nvSpPr>
        <xdr:cNvPr id="10" name="Option Button 52" hidden="1">
          <a:extLst>
            <a:ext uri="{63B3BB69-23CF-44E3-9099-C40C66FF867C}">
              <a14:compatExt xmlns:a14="http://schemas.microsoft.com/office/drawing/2010/main" spid="_x0000_s2100"/>
            </a:ext>
            <a:ext uri="{FF2B5EF4-FFF2-40B4-BE49-F238E27FC236}">
              <a16:creationId xmlns:a16="http://schemas.microsoft.com/office/drawing/2014/main" id="{B6F94241-D935-4F4E-8AFD-9445A7C7D48D}"/>
            </a:ext>
            <a:ext uri="{147F2762-F138-4A5C-976F-8EAC2B608ADB}">
              <a16:predDERef xmlns:a16="http://schemas.microsoft.com/office/drawing/2014/main" pred="{00000000-0008-0000-0200-000033080000}"/>
            </a:ext>
          </a:extLst>
        </xdr:cNvPr>
        <xdr:cNvSpPr/>
      </xdr:nvSpPr>
      <xdr:spPr bwMode="auto">
        <a:xfrm>
          <a:off x="19326225" y="104965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25</xdr:row>
      <xdr:rowOff>0</xdr:rowOff>
    </xdr:from>
    <xdr:to>
      <xdr:col>11</xdr:col>
      <xdr:colOff>438151</xdr:colOff>
      <xdr:row>32</xdr:row>
      <xdr:rowOff>435769</xdr:rowOff>
    </xdr:to>
    <xdr:sp macro="" textlink="">
      <xdr:nvSpPr>
        <xdr:cNvPr id="11" name="Option Button 53" hidden="1">
          <a:extLst>
            <a:ext uri="{63B3BB69-23CF-44E3-9099-C40C66FF867C}">
              <a14:compatExt xmlns:a14="http://schemas.microsoft.com/office/drawing/2010/main" spid="_x0000_s2101"/>
            </a:ext>
            <a:ext uri="{FF2B5EF4-FFF2-40B4-BE49-F238E27FC236}">
              <a16:creationId xmlns:a16="http://schemas.microsoft.com/office/drawing/2014/main" id="{EC00522B-ED36-4D5E-84A8-F31795EC9D4A}"/>
            </a:ext>
            <a:ext uri="{147F2762-F138-4A5C-976F-8EAC2B608ADB}">
              <a16:predDERef xmlns:a16="http://schemas.microsoft.com/office/drawing/2014/main" pred="{00000000-0008-0000-0200-000034080000}"/>
            </a:ext>
          </a:extLst>
        </xdr:cNvPr>
        <xdr:cNvSpPr/>
      </xdr:nvSpPr>
      <xdr:spPr bwMode="auto">
        <a:xfrm>
          <a:off x="19326225" y="104965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25</xdr:row>
      <xdr:rowOff>0</xdr:rowOff>
    </xdr:from>
    <xdr:to>
      <xdr:col>11</xdr:col>
      <xdr:colOff>438151</xdr:colOff>
      <xdr:row>32</xdr:row>
      <xdr:rowOff>435769</xdr:rowOff>
    </xdr:to>
    <xdr:sp macro="" textlink="">
      <xdr:nvSpPr>
        <xdr:cNvPr id="12" name="Option Button 54" hidden="1">
          <a:extLst>
            <a:ext uri="{63B3BB69-23CF-44E3-9099-C40C66FF867C}">
              <a14:compatExt xmlns:a14="http://schemas.microsoft.com/office/drawing/2010/main" spid="_x0000_s2102"/>
            </a:ext>
            <a:ext uri="{FF2B5EF4-FFF2-40B4-BE49-F238E27FC236}">
              <a16:creationId xmlns:a16="http://schemas.microsoft.com/office/drawing/2014/main" id="{2E96BE2B-1A73-4353-87D4-1A9FC1DA3CC3}"/>
            </a:ext>
            <a:ext uri="{147F2762-F138-4A5C-976F-8EAC2B608ADB}">
              <a16:predDERef xmlns:a16="http://schemas.microsoft.com/office/drawing/2014/main" pred="{00000000-0008-0000-0200-000035080000}"/>
            </a:ext>
          </a:extLst>
        </xdr:cNvPr>
        <xdr:cNvSpPr/>
      </xdr:nvSpPr>
      <xdr:spPr bwMode="auto">
        <a:xfrm>
          <a:off x="19326225" y="104965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25</xdr:row>
      <xdr:rowOff>0</xdr:rowOff>
    </xdr:from>
    <xdr:to>
      <xdr:col>11</xdr:col>
      <xdr:colOff>438151</xdr:colOff>
      <xdr:row>32</xdr:row>
      <xdr:rowOff>435769</xdr:rowOff>
    </xdr:to>
    <xdr:sp macro="" textlink="">
      <xdr:nvSpPr>
        <xdr:cNvPr id="13" name="Option Button 59" hidden="1">
          <a:extLst>
            <a:ext uri="{63B3BB69-23CF-44E3-9099-C40C66FF867C}">
              <a14:compatExt xmlns:a14="http://schemas.microsoft.com/office/drawing/2010/main" spid="_x0000_s2107"/>
            </a:ext>
            <a:ext uri="{FF2B5EF4-FFF2-40B4-BE49-F238E27FC236}">
              <a16:creationId xmlns:a16="http://schemas.microsoft.com/office/drawing/2014/main" id="{26A20BEA-7100-4AC4-AE16-F46CF69D4474}"/>
            </a:ext>
            <a:ext uri="{147F2762-F138-4A5C-976F-8EAC2B608ADB}">
              <a16:predDERef xmlns:a16="http://schemas.microsoft.com/office/drawing/2014/main" pred="{00000000-0008-0000-0200-000036080000}"/>
            </a:ext>
          </a:extLst>
        </xdr:cNvPr>
        <xdr:cNvSpPr/>
      </xdr:nvSpPr>
      <xdr:spPr bwMode="auto">
        <a:xfrm>
          <a:off x="19326225" y="104965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25</xdr:row>
      <xdr:rowOff>0</xdr:rowOff>
    </xdr:from>
    <xdr:to>
      <xdr:col>11</xdr:col>
      <xdr:colOff>438151</xdr:colOff>
      <xdr:row>32</xdr:row>
      <xdr:rowOff>435769</xdr:rowOff>
    </xdr:to>
    <xdr:sp macro="" textlink="">
      <xdr:nvSpPr>
        <xdr:cNvPr id="14" name="Option Button 60" hidden="1">
          <a:extLst>
            <a:ext uri="{63B3BB69-23CF-44E3-9099-C40C66FF867C}">
              <a14:compatExt xmlns:a14="http://schemas.microsoft.com/office/drawing/2010/main" spid="_x0000_s2108"/>
            </a:ext>
            <a:ext uri="{FF2B5EF4-FFF2-40B4-BE49-F238E27FC236}">
              <a16:creationId xmlns:a16="http://schemas.microsoft.com/office/drawing/2014/main" id="{B66EA1AE-26E4-44BE-AE6F-C082B1ADFCDF}"/>
            </a:ext>
            <a:ext uri="{147F2762-F138-4A5C-976F-8EAC2B608ADB}">
              <a16:predDERef xmlns:a16="http://schemas.microsoft.com/office/drawing/2014/main" pred="{00000000-0008-0000-0200-00003B080000}"/>
            </a:ext>
          </a:extLst>
        </xdr:cNvPr>
        <xdr:cNvSpPr/>
      </xdr:nvSpPr>
      <xdr:spPr bwMode="auto">
        <a:xfrm>
          <a:off x="19326225" y="104965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25</xdr:row>
      <xdr:rowOff>0</xdr:rowOff>
    </xdr:from>
    <xdr:to>
      <xdr:col>11</xdr:col>
      <xdr:colOff>438151</xdr:colOff>
      <xdr:row>32</xdr:row>
      <xdr:rowOff>435769</xdr:rowOff>
    </xdr:to>
    <xdr:sp macro="" textlink="">
      <xdr:nvSpPr>
        <xdr:cNvPr id="15" name="Option Button 61" hidden="1">
          <a:extLst>
            <a:ext uri="{63B3BB69-23CF-44E3-9099-C40C66FF867C}">
              <a14:compatExt xmlns:a14="http://schemas.microsoft.com/office/drawing/2010/main" spid="_x0000_s2109"/>
            </a:ext>
            <a:ext uri="{FF2B5EF4-FFF2-40B4-BE49-F238E27FC236}">
              <a16:creationId xmlns:a16="http://schemas.microsoft.com/office/drawing/2014/main" id="{27837999-58C5-4F91-BC84-8176A63F6FC8}"/>
            </a:ext>
            <a:ext uri="{147F2762-F138-4A5C-976F-8EAC2B608ADB}">
              <a16:predDERef xmlns:a16="http://schemas.microsoft.com/office/drawing/2014/main" pred="{00000000-0008-0000-0200-00003C080000}"/>
            </a:ext>
          </a:extLst>
        </xdr:cNvPr>
        <xdr:cNvSpPr/>
      </xdr:nvSpPr>
      <xdr:spPr bwMode="auto">
        <a:xfrm>
          <a:off x="19326225" y="104965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25</xdr:row>
      <xdr:rowOff>0</xdr:rowOff>
    </xdr:from>
    <xdr:to>
      <xdr:col>11</xdr:col>
      <xdr:colOff>438151</xdr:colOff>
      <xdr:row>32</xdr:row>
      <xdr:rowOff>435769</xdr:rowOff>
    </xdr:to>
    <xdr:sp macro="" textlink="">
      <xdr:nvSpPr>
        <xdr:cNvPr id="16" name="Option Button 62" hidden="1">
          <a:extLst>
            <a:ext uri="{63B3BB69-23CF-44E3-9099-C40C66FF867C}">
              <a14:compatExt xmlns:a14="http://schemas.microsoft.com/office/drawing/2010/main" spid="_x0000_s2110"/>
            </a:ext>
            <a:ext uri="{FF2B5EF4-FFF2-40B4-BE49-F238E27FC236}">
              <a16:creationId xmlns:a16="http://schemas.microsoft.com/office/drawing/2014/main" id="{FE231A77-A5D8-492B-89E0-5C936F7246AD}"/>
            </a:ext>
            <a:ext uri="{147F2762-F138-4A5C-976F-8EAC2B608ADB}">
              <a16:predDERef xmlns:a16="http://schemas.microsoft.com/office/drawing/2014/main" pred="{00000000-0008-0000-0200-00003D080000}"/>
            </a:ext>
          </a:extLst>
        </xdr:cNvPr>
        <xdr:cNvSpPr/>
      </xdr:nvSpPr>
      <xdr:spPr bwMode="auto">
        <a:xfrm>
          <a:off x="19326225" y="104965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34</xdr:row>
      <xdr:rowOff>0</xdr:rowOff>
    </xdr:from>
    <xdr:to>
      <xdr:col>32</xdr:col>
      <xdr:colOff>6350</xdr:colOff>
      <xdr:row>59</xdr:row>
      <xdr:rowOff>571501</xdr:rowOff>
    </xdr:to>
    <xdr:sp macro="" textlink="">
      <xdr:nvSpPr>
        <xdr:cNvPr id="17" name="Group Box 63" hidden="1">
          <a:extLst>
            <a:ext uri="{63B3BB69-23CF-44E3-9099-C40C66FF867C}">
              <a14:compatExt xmlns:a14="http://schemas.microsoft.com/office/drawing/2010/main" spid="_x0000_s2111"/>
            </a:ext>
            <a:ext uri="{FF2B5EF4-FFF2-40B4-BE49-F238E27FC236}">
              <a16:creationId xmlns:a16="http://schemas.microsoft.com/office/drawing/2014/main" id="{C5A4F4BA-A819-4165-975E-C801C29F80D8}"/>
            </a:ext>
            <a:ext uri="{147F2762-F138-4A5C-976F-8EAC2B608ADB}">
              <a16:predDERef xmlns:a16="http://schemas.microsoft.com/office/drawing/2014/main" pred="{00000000-0008-0000-0200-00003E080000}"/>
            </a:ext>
          </a:extLst>
        </xdr:cNvPr>
        <xdr:cNvSpPr/>
      </xdr:nvSpPr>
      <xdr:spPr bwMode="auto">
        <a:xfrm>
          <a:off x="19326225" y="15601950"/>
          <a:ext cx="13417550" cy="3810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34</xdr:row>
      <xdr:rowOff>0</xdr:rowOff>
    </xdr:from>
    <xdr:to>
      <xdr:col>11</xdr:col>
      <xdr:colOff>438151</xdr:colOff>
      <xdr:row>59</xdr:row>
      <xdr:rowOff>400051</xdr:rowOff>
    </xdr:to>
    <xdr:sp macro="" textlink="">
      <xdr:nvSpPr>
        <xdr:cNvPr id="18" name="Option Button 64" hidden="1">
          <a:extLst>
            <a:ext uri="{63B3BB69-23CF-44E3-9099-C40C66FF867C}">
              <a14:compatExt xmlns:a14="http://schemas.microsoft.com/office/drawing/2010/main" spid="_x0000_s2112"/>
            </a:ext>
            <a:ext uri="{FF2B5EF4-FFF2-40B4-BE49-F238E27FC236}">
              <a16:creationId xmlns:a16="http://schemas.microsoft.com/office/drawing/2014/main" id="{23AEAAE4-9E91-4F43-B6A3-5F36D905A0CF}"/>
            </a:ext>
            <a:ext uri="{147F2762-F138-4A5C-976F-8EAC2B608ADB}">
              <a16:predDERef xmlns:a16="http://schemas.microsoft.com/office/drawing/2014/main" pred="{00000000-0008-0000-0200-00003F080000}"/>
            </a:ext>
          </a:extLst>
        </xdr:cNvPr>
        <xdr:cNvSpPr/>
      </xdr:nvSpPr>
      <xdr:spPr bwMode="auto">
        <a:xfrm>
          <a:off x="19326225" y="156019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34</xdr:row>
      <xdr:rowOff>0</xdr:rowOff>
    </xdr:from>
    <xdr:to>
      <xdr:col>11</xdr:col>
      <xdr:colOff>438151</xdr:colOff>
      <xdr:row>59</xdr:row>
      <xdr:rowOff>400051</xdr:rowOff>
    </xdr:to>
    <xdr:sp macro="" textlink="">
      <xdr:nvSpPr>
        <xdr:cNvPr id="19" name="Option Button 65" hidden="1">
          <a:extLst>
            <a:ext uri="{63B3BB69-23CF-44E3-9099-C40C66FF867C}">
              <a14:compatExt xmlns:a14="http://schemas.microsoft.com/office/drawing/2010/main" spid="_x0000_s2113"/>
            </a:ext>
            <a:ext uri="{FF2B5EF4-FFF2-40B4-BE49-F238E27FC236}">
              <a16:creationId xmlns:a16="http://schemas.microsoft.com/office/drawing/2014/main" id="{09B6BCF6-F19A-4700-B3D4-576DEC3CC4C5}"/>
            </a:ext>
            <a:ext uri="{147F2762-F138-4A5C-976F-8EAC2B608ADB}">
              <a16:predDERef xmlns:a16="http://schemas.microsoft.com/office/drawing/2014/main" pred="{00000000-0008-0000-0200-000040080000}"/>
            </a:ext>
          </a:extLst>
        </xdr:cNvPr>
        <xdr:cNvSpPr/>
      </xdr:nvSpPr>
      <xdr:spPr bwMode="auto">
        <a:xfrm>
          <a:off x="19326225" y="156019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34</xdr:row>
      <xdr:rowOff>0</xdr:rowOff>
    </xdr:from>
    <xdr:to>
      <xdr:col>11</xdr:col>
      <xdr:colOff>438151</xdr:colOff>
      <xdr:row>59</xdr:row>
      <xdr:rowOff>400051</xdr:rowOff>
    </xdr:to>
    <xdr:sp macro="" textlink="">
      <xdr:nvSpPr>
        <xdr:cNvPr id="20" name="Option Button 66" hidden="1">
          <a:extLst>
            <a:ext uri="{63B3BB69-23CF-44E3-9099-C40C66FF867C}">
              <a14:compatExt xmlns:a14="http://schemas.microsoft.com/office/drawing/2010/main" spid="_x0000_s2114"/>
            </a:ext>
            <a:ext uri="{FF2B5EF4-FFF2-40B4-BE49-F238E27FC236}">
              <a16:creationId xmlns:a16="http://schemas.microsoft.com/office/drawing/2014/main" id="{65FC7FC9-F0C1-40F9-A8DF-884F9F214415}"/>
            </a:ext>
            <a:ext uri="{147F2762-F138-4A5C-976F-8EAC2B608ADB}">
              <a16:predDERef xmlns:a16="http://schemas.microsoft.com/office/drawing/2014/main" pred="{00000000-0008-0000-0200-000041080000}"/>
            </a:ext>
          </a:extLst>
        </xdr:cNvPr>
        <xdr:cNvSpPr/>
      </xdr:nvSpPr>
      <xdr:spPr bwMode="auto">
        <a:xfrm>
          <a:off x="19326225" y="156019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34</xdr:row>
      <xdr:rowOff>0</xdr:rowOff>
    </xdr:from>
    <xdr:to>
      <xdr:col>11</xdr:col>
      <xdr:colOff>438151</xdr:colOff>
      <xdr:row>59</xdr:row>
      <xdr:rowOff>400051</xdr:rowOff>
    </xdr:to>
    <xdr:sp macro="" textlink="">
      <xdr:nvSpPr>
        <xdr:cNvPr id="21" name="Option Button 67" hidden="1">
          <a:extLst>
            <a:ext uri="{63B3BB69-23CF-44E3-9099-C40C66FF867C}">
              <a14:compatExt xmlns:a14="http://schemas.microsoft.com/office/drawing/2010/main" spid="_x0000_s2115"/>
            </a:ext>
            <a:ext uri="{FF2B5EF4-FFF2-40B4-BE49-F238E27FC236}">
              <a16:creationId xmlns:a16="http://schemas.microsoft.com/office/drawing/2014/main" id="{83DA4C3B-2E97-4AEA-89F8-BCD5F7840A8D}"/>
            </a:ext>
            <a:ext uri="{147F2762-F138-4A5C-976F-8EAC2B608ADB}">
              <a16:predDERef xmlns:a16="http://schemas.microsoft.com/office/drawing/2014/main" pred="{00000000-0008-0000-0200-000042080000}"/>
            </a:ext>
          </a:extLst>
        </xdr:cNvPr>
        <xdr:cNvSpPr/>
      </xdr:nvSpPr>
      <xdr:spPr bwMode="auto">
        <a:xfrm>
          <a:off x="19326225" y="156019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48</xdr:row>
      <xdr:rowOff>0</xdr:rowOff>
    </xdr:from>
    <xdr:to>
      <xdr:col>32</xdr:col>
      <xdr:colOff>6350</xdr:colOff>
      <xdr:row>79</xdr:row>
      <xdr:rowOff>236310</xdr:rowOff>
    </xdr:to>
    <xdr:sp macro="" textlink="">
      <xdr:nvSpPr>
        <xdr:cNvPr id="22" name="Group Box 68" hidden="1">
          <a:extLst>
            <a:ext uri="{63B3BB69-23CF-44E3-9099-C40C66FF867C}">
              <a14:compatExt xmlns:a14="http://schemas.microsoft.com/office/drawing/2010/main" spid="_x0000_s2116"/>
            </a:ext>
            <a:ext uri="{FF2B5EF4-FFF2-40B4-BE49-F238E27FC236}">
              <a16:creationId xmlns:a16="http://schemas.microsoft.com/office/drawing/2014/main" id="{67EF33BC-9E33-4EA6-98A1-079E0AD10BD6}"/>
            </a:ext>
            <a:ext uri="{147F2762-F138-4A5C-976F-8EAC2B608ADB}">
              <a16:predDERef xmlns:a16="http://schemas.microsoft.com/office/drawing/2014/main" pred="{00000000-0008-0000-0200-000043080000}"/>
            </a:ext>
          </a:extLst>
        </xdr:cNvPr>
        <xdr:cNvSpPr/>
      </xdr:nvSpPr>
      <xdr:spPr bwMode="auto">
        <a:xfrm>
          <a:off x="19326225" y="27736800"/>
          <a:ext cx="13417550" cy="379186"/>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48</xdr:row>
      <xdr:rowOff>0</xdr:rowOff>
    </xdr:from>
    <xdr:to>
      <xdr:col>11</xdr:col>
      <xdr:colOff>438151</xdr:colOff>
      <xdr:row>79</xdr:row>
      <xdr:rowOff>71437</xdr:rowOff>
    </xdr:to>
    <xdr:sp macro="" textlink="">
      <xdr:nvSpPr>
        <xdr:cNvPr id="23" name="Option Button 69" hidden="1">
          <a:extLst>
            <a:ext uri="{63B3BB69-23CF-44E3-9099-C40C66FF867C}">
              <a14:compatExt xmlns:a14="http://schemas.microsoft.com/office/drawing/2010/main" spid="_x0000_s2117"/>
            </a:ext>
            <a:ext uri="{FF2B5EF4-FFF2-40B4-BE49-F238E27FC236}">
              <a16:creationId xmlns:a16="http://schemas.microsoft.com/office/drawing/2014/main" id="{7543C8D2-CAD5-41CA-A1B6-2A76360A42E1}"/>
            </a:ext>
            <a:ext uri="{147F2762-F138-4A5C-976F-8EAC2B608ADB}">
              <a16:predDERef xmlns:a16="http://schemas.microsoft.com/office/drawing/2014/main" pred="{00000000-0008-0000-0200-000044080000}"/>
            </a:ext>
          </a:extLst>
        </xdr:cNvPr>
        <xdr:cNvSpPr/>
      </xdr:nvSpPr>
      <xdr:spPr bwMode="auto">
        <a:xfrm>
          <a:off x="19326225" y="277368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48</xdr:row>
      <xdr:rowOff>0</xdr:rowOff>
    </xdr:from>
    <xdr:to>
      <xdr:col>11</xdr:col>
      <xdr:colOff>438151</xdr:colOff>
      <xdr:row>79</xdr:row>
      <xdr:rowOff>71437</xdr:rowOff>
    </xdr:to>
    <xdr:sp macro="" textlink="">
      <xdr:nvSpPr>
        <xdr:cNvPr id="24" name="Option Button 70" hidden="1">
          <a:extLst>
            <a:ext uri="{63B3BB69-23CF-44E3-9099-C40C66FF867C}">
              <a14:compatExt xmlns:a14="http://schemas.microsoft.com/office/drawing/2010/main" spid="_x0000_s2118"/>
            </a:ext>
            <a:ext uri="{FF2B5EF4-FFF2-40B4-BE49-F238E27FC236}">
              <a16:creationId xmlns:a16="http://schemas.microsoft.com/office/drawing/2014/main" id="{3D626BA0-A2B8-4528-9D06-888B6518587C}"/>
            </a:ext>
            <a:ext uri="{147F2762-F138-4A5C-976F-8EAC2B608ADB}">
              <a16:predDERef xmlns:a16="http://schemas.microsoft.com/office/drawing/2014/main" pred="{00000000-0008-0000-0200-000045080000}"/>
            </a:ext>
          </a:extLst>
        </xdr:cNvPr>
        <xdr:cNvSpPr/>
      </xdr:nvSpPr>
      <xdr:spPr bwMode="auto">
        <a:xfrm>
          <a:off x="19326225" y="277368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48</xdr:row>
      <xdr:rowOff>0</xdr:rowOff>
    </xdr:from>
    <xdr:to>
      <xdr:col>11</xdr:col>
      <xdr:colOff>438151</xdr:colOff>
      <xdr:row>79</xdr:row>
      <xdr:rowOff>71437</xdr:rowOff>
    </xdr:to>
    <xdr:sp macro="" textlink="">
      <xdr:nvSpPr>
        <xdr:cNvPr id="25" name="Option Button 71" hidden="1">
          <a:extLst>
            <a:ext uri="{63B3BB69-23CF-44E3-9099-C40C66FF867C}">
              <a14:compatExt xmlns:a14="http://schemas.microsoft.com/office/drawing/2010/main" spid="_x0000_s2119"/>
            </a:ext>
            <a:ext uri="{FF2B5EF4-FFF2-40B4-BE49-F238E27FC236}">
              <a16:creationId xmlns:a16="http://schemas.microsoft.com/office/drawing/2014/main" id="{2B88DC1A-DEA4-4729-BA66-03129997A7FD}"/>
            </a:ext>
            <a:ext uri="{147F2762-F138-4A5C-976F-8EAC2B608ADB}">
              <a16:predDERef xmlns:a16="http://schemas.microsoft.com/office/drawing/2014/main" pred="{00000000-0008-0000-0200-000046080000}"/>
            </a:ext>
          </a:extLst>
        </xdr:cNvPr>
        <xdr:cNvSpPr/>
      </xdr:nvSpPr>
      <xdr:spPr bwMode="auto">
        <a:xfrm>
          <a:off x="19326225" y="277368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48</xdr:row>
      <xdr:rowOff>0</xdr:rowOff>
    </xdr:from>
    <xdr:to>
      <xdr:col>11</xdr:col>
      <xdr:colOff>438151</xdr:colOff>
      <xdr:row>79</xdr:row>
      <xdr:rowOff>71437</xdr:rowOff>
    </xdr:to>
    <xdr:sp macro="" textlink="">
      <xdr:nvSpPr>
        <xdr:cNvPr id="26" name="Option Button 72" hidden="1">
          <a:extLst>
            <a:ext uri="{63B3BB69-23CF-44E3-9099-C40C66FF867C}">
              <a14:compatExt xmlns:a14="http://schemas.microsoft.com/office/drawing/2010/main" spid="_x0000_s2120"/>
            </a:ext>
            <a:ext uri="{FF2B5EF4-FFF2-40B4-BE49-F238E27FC236}">
              <a16:creationId xmlns:a16="http://schemas.microsoft.com/office/drawing/2014/main" id="{ECA59434-07EC-4F60-97DC-5E3751966797}"/>
            </a:ext>
            <a:ext uri="{147F2762-F138-4A5C-976F-8EAC2B608ADB}">
              <a16:predDERef xmlns:a16="http://schemas.microsoft.com/office/drawing/2014/main" pred="{00000000-0008-0000-0200-000047080000}"/>
            </a:ext>
          </a:extLst>
        </xdr:cNvPr>
        <xdr:cNvSpPr/>
      </xdr:nvSpPr>
      <xdr:spPr bwMode="auto">
        <a:xfrm>
          <a:off x="19326225" y="277368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56</xdr:row>
      <xdr:rowOff>0</xdr:rowOff>
    </xdr:from>
    <xdr:to>
      <xdr:col>32</xdr:col>
      <xdr:colOff>6350</xdr:colOff>
      <xdr:row>61</xdr:row>
      <xdr:rowOff>413544</xdr:rowOff>
    </xdr:to>
    <xdr:sp macro="" textlink="">
      <xdr:nvSpPr>
        <xdr:cNvPr id="27" name="Group Box 73" hidden="1">
          <a:extLst>
            <a:ext uri="{63B3BB69-23CF-44E3-9099-C40C66FF867C}">
              <a14:compatExt xmlns:a14="http://schemas.microsoft.com/office/drawing/2010/main" spid="_x0000_s2121"/>
            </a:ext>
            <a:ext uri="{FF2B5EF4-FFF2-40B4-BE49-F238E27FC236}">
              <a16:creationId xmlns:a16="http://schemas.microsoft.com/office/drawing/2014/main" id="{B776E95E-620F-4C39-9394-FBEA6903400C}"/>
            </a:ext>
            <a:ext uri="{147F2762-F138-4A5C-976F-8EAC2B608ADB}">
              <a16:predDERef xmlns:a16="http://schemas.microsoft.com/office/drawing/2014/main" pred="{00000000-0008-0000-0200-000048080000}"/>
            </a:ext>
          </a:extLst>
        </xdr:cNvPr>
        <xdr:cNvSpPr/>
      </xdr:nvSpPr>
      <xdr:spPr bwMode="auto">
        <a:xfrm>
          <a:off x="19326225" y="37090350"/>
          <a:ext cx="13417550" cy="42545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56</xdr:row>
      <xdr:rowOff>0</xdr:rowOff>
    </xdr:from>
    <xdr:to>
      <xdr:col>11</xdr:col>
      <xdr:colOff>438151</xdr:colOff>
      <xdr:row>61</xdr:row>
      <xdr:rowOff>197644</xdr:rowOff>
    </xdr:to>
    <xdr:sp macro="" textlink="">
      <xdr:nvSpPr>
        <xdr:cNvPr id="28" name="Option Button 74" hidden="1">
          <a:extLst>
            <a:ext uri="{63B3BB69-23CF-44E3-9099-C40C66FF867C}">
              <a14:compatExt xmlns:a14="http://schemas.microsoft.com/office/drawing/2010/main" spid="_x0000_s2122"/>
            </a:ext>
            <a:ext uri="{FF2B5EF4-FFF2-40B4-BE49-F238E27FC236}">
              <a16:creationId xmlns:a16="http://schemas.microsoft.com/office/drawing/2014/main" id="{52CFE656-ECB4-4089-8B7F-C490F850025C}"/>
            </a:ext>
            <a:ext uri="{147F2762-F138-4A5C-976F-8EAC2B608ADB}">
              <a16:predDERef xmlns:a16="http://schemas.microsoft.com/office/drawing/2014/main" pred="{00000000-0008-0000-0200-000049080000}"/>
            </a:ext>
          </a:extLst>
        </xdr:cNvPr>
        <xdr:cNvSpPr/>
      </xdr:nvSpPr>
      <xdr:spPr bwMode="auto">
        <a:xfrm>
          <a:off x="19326225" y="370903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56</xdr:row>
      <xdr:rowOff>0</xdr:rowOff>
    </xdr:from>
    <xdr:to>
      <xdr:col>11</xdr:col>
      <xdr:colOff>438151</xdr:colOff>
      <xdr:row>61</xdr:row>
      <xdr:rowOff>197644</xdr:rowOff>
    </xdr:to>
    <xdr:sp macro="" textlink="">
      <xdr:nvSpPr>
        <xdr:cNvPr id="29" name="Option Button 75" hidden="1">
          <a:extLst>
            <a:ext uri="{63B3BB69-23CF-44E3-9099-C40C66FF867C}">
              <a14:compatExt xmlns:a14="http://schemas.microsoft.com/office/drawing/2010/main" spid="_x0000_s2123"/>
            </a:ext>
            <a:ext uri="{FF2B5EF4-FFF2-40B4-BE49-F238E27FC236}">
              <a16:creationId xmlns:a16="http://schemas.microsoft.com/office/drawing/2014/main" id="{B5C893F0-C716-41E0-A187-F7268101CAAD}"/>
            </a:ext>
            <a:ext uri="{147F2762-F138-4A5C-976F-8EAC2B608ADB}">
              <a16:predDERef xmlns:a16="http://schemas.microsoft.com/office/drawing/2014/main" pred="{00000000-0008-0000-0200-00004A080000}"/>
            </a:ext>
          </a:extLst>
        </xdr:cNvPr>
        <xdr:cNvSpPr/>
      </xdr:nvSpPr>
      <xdr:spPr bwMode="auto">
        <a:xfrm>
          <a:off x="19326225" y="370903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56</xdr:row>
      <xdr:rowOff>0</xdr:rowOff>
    </xdr:from>
    <xdr:to>
      <xdr:col>11</xdr:col>
      <xdr:colOff>438151</xdr:colOff>
      <xdr:row>61</xdr:row>
      <xdr:rowOff>197644</xdr:rowOff>
    </xdr:to>
    <xdr:sp macro="" textlink="">
      <xdr:nvSpPr>
        <xdr:cNvPr id="30" name="Option Button 76" hidden="1">
          <a:extLst>
            <a:ext uri="{63B3BB69-23CF-44E3-9099-C40C66FF867C}">
              <a14:compatExt xmlns:a14="http://schemas.microsoft.com/office/drawing/2010/main" spid="_x0000_s2124"/>
            </a:ext>
            <a:ext uri="{FF2B5EF4-FFF2-40B4-BE49-F238E27FC236}">
              <a16:creationId xmlns:a16="http://schemas.microsoft.com/office/drawing/2014/main" id="{43FBECB2-3BFB-45F7-BB14-D5BDE26E0D54}"/>
            </a:ext>
            <a:ext uri="{147F2762-F138-4A5C-976F-8EAC2B608ADB}">
              <a16:predDERef xmlns:a16="http://schemas.microsoft.com/office/drawing/2014/main" pred="{00000000-0008-0000-0200-00004B080000}"/>
            </a:ext>
          </a:extLst>
        </xdr:cNvPr>
        <xdr:cNvSpPr/>
      </xdr:nvSpPr>
      <xdr:spPr bwMode="auto">
        <a:xfrm>
          <a:off x="19326225" y="370903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56</xdr:row>
      <xdr:rowOff>0</xdr:rowOff>
    </xdr:from>
    <xdr:to>
      <xdr:col>11</xdr:col>
      <xdr:colOff>438151</xdr:colOff>
      <xdr:row>61</xdr:row>
      <xdr:rowOff>197644</xdr:rowOff>
    </xdr:to>
    <xdr:sp macro="" textlink="">
      <xdr:nvSpPr>
        <xdr:cNvPr id="31" name="Option Button 77" hidden="1">
          <a:extLst>
            <a:ext uri="{63B3BB69-23CF-44E3-9099-C40C66FF867C}">
              <a14:compatExt xmlns:a14="http://schemas.microsoft.com/office/drawing/2010/main" spid="_x0000_s2125"/>
            </a:ext>
            <a:ext uri="{FF2B5EF4-FFF2-40B4-BE49-F238E27FC236}">
              <a16:creationId xmlns:a16="http://schemas.microsoft.com/office/drawing/2014/main" id="{2A62069E-E7F0-44AA-9530-7782E2378A83}"/>
            </a:ext>
            <a:ext uri="{147F2762-F138-4A5C-976F-8EAC2B608ADB}">
              <a16:predDERef xmlns:a16="http://schemas.microsoft.com/office/drawing/2014/main" pred="{00000000-0008-0000-0200-00004C080000}"/>
            </a:ext>
          </a:extLst>
        </xdr:cNvPr>
        <xdr:cNvSpPr/>
      </xdr:nvSpPr>
      <xdr:spPr bwMode="auto">
        <a:xfrm>
          <a:off x="19326225" y="3709035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57</xdr:row>
      <xdr:rowOff>0</xdr:rowOff>
    </xdr:from>
    <xdr:to>
      <xdr:col>32</xdr:col>
      <xdr:colOff>6350</xdr:colOff>
      <xdr:row>61</xdr:row>
      <xdr:rowOff>365918</xdr:rowOff>
    </xdr:to>
    <xdr:sp macro="" textlink="">
      <xdr:nvSpPr>
        <xdr:cNvPr id="32" name="Group Box 78" hidden="1">
          <a:extLst>
            <a:ext uri="{63B3BB69-23CF-44E3-9099-C40C66FF867C}">
              <a14:compatExt xmlns:a14="http://schemas.microsoft.com/office/drawing/2010/main" spid="_x0000_s2126"/>
            </a:ext>
            <a:ext uri="{FF2B5EF4-FFF2-40B4-BE49-F238E27FC236}">
              <a16:creationId xmlns:a16="http://schemas.microsoft.com/office/drawing/2014/main" id="{6EDEAFA9-A0C7-4B47-A73E-79E3E647E568}"/>
            </a:ext>
            <a:ext uri="{147F2762-F138-4A5C-976F-8EAC2B608ADB}">
              <a16:predDERef xmlns:a16="http://schemas.microsoft.com/office/drawing/2014/main" pred="{00000000-0008-0000-0200-00004D080000}"/>
            </a:ext>
          </a:extLst>
        </xdr:cNvPr>
        <xdr:cNvSpPr/>
      </xdr:nvSpPr>
      <xdr:spPr bwMode="auto">
        <a:xfrm>
          <a:off x="19326225" y="38214300"/>
          <a:ext cx="13417550" cy="37782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57</xdr:row>
      <xdr:rowOff>0</xdr:rowOff>
    </xdr:from>
    <xdr:to>
      <xdr:col>11</xdr:col>
      <xdr:colOff>438151</xdr:colOff>
      <xdr:row>61</xdr:row>
      <xdr:rowOff>194469</xdr:rowOff>
    </xdr:to>
    <xdr:sp macro="" textlink="">
      <xdr:nvSpPr>
        <xdr:cNvPr id="33" name="Option Button 79" hidden="1">
          <a:extLst>
            <a:ext uri="{63B3BB69-23CF-44E3-9099-C40C66FF867C}">
              <a14:compatExt xmlns:a14="http://schemas.microsoft.com/office/drawing/2010/main" spid="_x0000_s2127"/>
            </a:ext>
            <a:ext uri="{FF2B5EF4-FFF2-40B4-BE49-F238E27FC236}">
              <a16:creationId xmlns:a16="http://schemas.microsoft.com/office/drawing/2014/main" id="{A8B6AB48-C2A1-4C15-BB21-DD25851F3B8F}"/>
            </a:ext>
            <a:ext uri="{147F2762-F138-4A5C-976F-8EAC2B608ADB}">
              <a16:predDERef xmlns:a16="http://schemas.microsoft.com/office/drawing/2014/main" pred="{00000000-0008-0000-0200-00004E080000}"/>
            </a:ext>
          </a:extLst>
        </xdr:cNvPr>
        <xdr:cNvSpPr/>
      </xdr:nvSpPr>
      <xdr:spPr bwMode="auto">
        <a:xfrm>
          <a:off x="19326225" y="382143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57</xdr:row>
      <xdr:rowOff>0</xdr:rowOff>
    </xdr:from>
    <xdr:to>
      <xdr:col>11</xdr:col>
      <xdr:colOff>438151</xdr:colOff>
      <xdr:row>61</xdr:row>
      <xdr:rowOff>194469</xdr:rowOff>
    </xdr:to>
    <xdr:sp macro="" textlink="">
      <xdr:nvSpPr>
        <xdr:cNvPr id="34" name="Option Button 80" hidden="1">
          <a:extLst>
            <a:ext uri="{63B3BB69-23CF-44E3-9099-C40C66FF867C}">
              <a14:compatExt xmlns:a14="http://schemas.microsoft.com/office/drawing/2010/main" spid="_x0000_s2128"/>
            </a:ext>
            <a:ext uri="{FF2B5EF4-FFF2-40B4-BE49-F238E27FC236}">
              <a16:creationId xmlns:a16="http://schemas.microsoft.com/office/drawing/2014/main" id="{A7246903-B8B8-4CD1-8682-D9321987F2A9}"/>
            </a:ext>
            <a:ext uri="{147F2762-F138-4A5C-976F-8EAC2B608ADB}">
              <a16:predDERef xmlns:a16="http://schemas.microsoft.com/office/drawing/2014/main" pred="{00000000-0008-0000-0200-00004F080000}"/>
            </a:ext>
          </a:extLst>
        </xdr:cNvPr>
        <xdr:cNvSpPr/>
      </xdr:nvSpPr>
      <xdr:spPr bwMode="auto">
        <a:xfrm>
          <a:off x="19326225" y="382143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57</xdr:row>
      <xdr:rowOff>0</xdr:rowOff>
    </xdr:from>
    <xdr:to>
      <xdr:col>11</xdr:col>
      <xdr:colOff>438151</xdr:colOff>
      <xdr:row>61</xdr:row>
      <xdr:rowOff>194469</xdr:rowOff>
    </xdr:to>
    <xdr:sp macro="" textlink="">
      <xdr:nvSpPr>
        <xdr:cNvPr id="35" name="Option Button 81" hidden="1">
          <a:extLst>
            <a:ext uri="{63B3BB69-23CF-44E3-9099-C40C66FF867C}">
              <a14:compatExt xmlns:a14="http://schemas.microsoft.com/office/drawing/2010/main" spid="_x0000_s2129"/>
            </a:ext>
            <a:ext uri="{FF2B5EF4-FFF2-40B4-BE49-F238E27FC236}">
              <a16:creationId xmlns:a16="http://schemas.microsoft.com/office/drawing/2014/main" id="{07A25210-2F89-4595-817A-C423CBBC51AB}"/>
            </a:ext>
            <a:ext uri="{147F2762-F138-4A5C-976F-8EAC2B608ADB}">
              <a16:predDERef xmlns:a16="http://schemas.microsoft.com/office/drawing/2014/main" pred="{00000000-0008-0000-0200-000050080000}"/>
            </a:ext>
          </a:extLst>
        </xdr:cNvPr>
        <xdr:cNvSpPr/>
      </xdr:nvSpPr>
      <xdr:spPr bwMode="auto">
        <a:xfrm>
          <a:off x="19326225" y="382143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57</xdr:row>
      <xdr:rowOff>0</xdr:rowOff>
    </xdr:from>
    <xdr:to>
      <xdr:col>11</xdr:col>
      <xdr:colOff>438151</xdr:colOff>
      <xdr:row>61</xdr:row>
      <xdr:rowOff>194469</xdr:rowOff>
    </xdr:to>
    <xdr:sp macro="" textlink="">
      <xdr:nvSpPr>
        <xdr:cNvPr id="36" name="Option Button 82" hidden="1">
          <a:extLst>
            <a:ext uri="{63B3BB69-23CF-44E3-9099-C40C66FF867C}">
              <a14:compatExt xmlns:a14="http://schemas.microsoft.com/office/drawing/2010/main" spid="_x0000_s2130"/>
            </a:ext>
            <a:ext uri="{FF2B5EF4-FFF2-40B4-BE49-F238E27FC236}">
              <a16:creationId xmlns:a16="http://schemas.microsoft.com/office/drawing/2014/main" id="{904DD5BF-5820-4C37-8979-B4F7DC412107}"/>
            </a:ext>
            <a:ext uri="{147F2762-F138-4A5C-976F-8EAC2B608ADB}">
              <a16:predDERef xmlns:a16="http://schemas.microsoft.com/office/drawing/2014/main" pred="{00000000-0008-0000-0200-000051080000}"/>
            </a:ext>
          </a:extLst>
        </xdr:cNvPr>
        <xdr:cNvSpPr/>
      </xdr:nvSpPr>
      <xdr:spPr bwMode="auto">
        <a:xfrm>
          <a:off x="19326225" y="382143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61</xdr:row>
      <xdr:rowOff>0</xdr:rowOff>
    </xdr:from>
    <xdr:to>
      <xdr:col>32</xdr:col>
      <xdr:colOff>6350</xdr:colOff>
      <xdr:row>72</xdr:row>
      <xdr:rowOff>120649</xdr:rowOff>
    </xdr:to>
    <xdr:sp macro="" textlink="">
      <xdr:nvSpPr>
        <xdr:cNvPr id="37" name="Group Box 83" hidden="1">
          <a:extLst>
            <a:ext uri="{63B3BB69-23CF-44E3-9099-C40C66FF867C}">
              <a14:compatExt xmlns:a14="http://schemas.microsoft.com/office/drawing/2010/main" spid="_x0000_s2131"/>
            </a:ext>
            <a:ext uri="{FF2B5EF4-FFF2-40B4-BE49-F238E27FC236}">
              <a16:creationId xmlns:a16="http://schemas.microsoft.com/office/drawing/2014/main" id="{18D0DEEF-DEC0-4805-B96C-A9160D7ED0EB}"/>
            </a:ext>
            <a:ext uri="{147F2762-F138-4A5C-976F-8EAC2B608ADB}">
              <a16:predDERef xmlns:a16="http://schemas.microsoft.com/office/drawing/2014/main" pred="{00000000-0008-0000-0200-000052080000}"/>
            </a:ext>
          </a:extLst>
        </xdr:cNvPr>
        <xdr:cNvSpPr/>
      </xdr:nvSpPr>
      <xdr:spPr bwMode="auto">
        <a:xfrm>
          <a:off x="19326225" y="39214425"/>
          <a:ext cx="13417550" cy="37782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61</xdr:row>
      <xdr:rowOff>0</xdr:rowOff>
    </xdr:from>
    <xdr:to>
      <xdr:col>11</xdr:col>
      <xdr:colOff>438151</xdr:colOff>
      <xdr:row>71</xdr:row>
      <xdr:rowOff>535939</xdr:rowOff>
    </xdr:to>
    <xdr:sp macro="" textlink="">
      <xdr:nvSpPr>
        <xdr:cNvPr id="38" name="Option Button 84" hidden="1">
          <a:extLst>
            <a:ext uri="{63B3BB69-23CF-44E3-9099-C40C66FF867C}">
              <a14:compatExt xmlns:a14="http://schemas.microsoft.com/office/drawing/2010/main" spid="_x0000_s2132"/>
            </a:ext>
            <a:ext uri="{FF2B5EF4-FFF2-40B4-BE49-F238E27FC236}">
              <a16:creationId xmlns:a16="http://schemas.microsoft.com/office/drawing/2014/main" id="{3405F08B-9C6E-488B-9B05-9BAE003280FC}"/>
            </a:ext>
            <a:ext uri="{147F2762-F138-4A5C-976F-8EAC2B608ADB}">
              <a16:predDERef xmlns:a16="http://schemas.microsoft.com/office/drawing/2014/main" pred="{00000000-0008-0000-0200-000053080000}"/>
            </a:ext>
          </a:extLst>
        </xdr:cNvPr>
        <xdr:cNvSpPr/>
      </xdr:nvSpPr>
      <xdr:spPr bwMode="auto">
        <a:xfrm>
          <a:off x="19326225" y="3929062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61</xdr:row>
      <xdr:rowOff>0</xdr:rowOff>
    </xdr:from>
    <xdr:to>
      <xdr:col>11</xdr:col>
      <xdr:colOff>438151</xdr:colOff>
      <xdr:row>71</xdr:row>
      <xdr:rowOff>535939</xdr:rowOff>
    </xdr:to>
    <xdr:sp macro="" textlink="">
      <xdr:nvSpPr>
        <xdr:cNvPr id="39" name="Option Button 85" hidden="1">
          <a:extLst>
            <a:ext uri="{63B3BB69-23CF-44E3-9099-C40C66FF867C}">
              <a14:compatExt xmlns:a14="http://schemas.microsoft.com/office/drawing/2010/main" spid="_x0000_s2133"/>
            </a:ext>
            <a:ext uri="{FF2B5EF4-FFF2-40B4-BE49-F238E27FC236}">
              <a16:creationId xmlns:a16="http://schemas.microsoft.com/office/drawing/2014/main" id="{57961242-2EF0-4B75-A7E8-CB63E2B57F2B}"/>
            </a:ext>
            <a:ext uri="{147F2762-F138-4A5C-976F-8EAC2B608ADB}">
              <a16:predDERef xmlns:a16="http://schemas.microsoft.com/office/drawing/2014/main" pred="{00000000-0008-0000-0200-000054080000}"/>
            </a:ext>
          </a:extLst>
        </xdr:cNvPr>
        <xdr:cNvSpPr/>
      </xdr:nvSpPr>
      <xdr:spPr bwMode="auto">
        <a:xfrm>
          <a:off x="19326225" y="3929062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61</xdr:row>
      <xdr:rowOff>0</xdr:rowOff>
    </xdr:from>
    <xdr:to>
      <xdr:col>11</xdr:col>
      <xdr:colOff>438151</xdr:colOff>
      <xdr:row>71</xdr:row>
      <xdr:rowOff>535939</xdr:rowOff>
    </xdr:to>
    <xdr:sp macro="" textlink="">
      <xdr:nvSpPr>
        <xdr:cNvPr id="40" name="Option Button 86" hidden="1">
          <a:extLst>
            <a:ext uri="{63B3BB69-23CF-44E3-9099-C40C66FF867C}">
              <a14:compatExt xmlns:a14="http://schemas.microsoft.com/office/drawing/2010/main" spid="_x0000_s2134"/>
            </a:ext>
            <a:ext uri="{FF2B5EF4-FFF2-40B4-BE49-F238E27FC236}">
              <a16:creationId xmlns:a16="http://schemas.microsoft.com/office/drawing/2014/main" id="{015E1C5F-6561-4B40-A702-5CC8DB3FD66C}"/>
            </a:ext>
            <a:ext uri="{147F2762-F138-4A5C-976F-8EAC2B608ADB}">
              <a16:predDERef xmlns:a16="http://schemas.microsoft.com/office/drawing/2014/main" pred="{00000000-0008-0000-0200-000055080000}"/>
            </a:ext>
          </a:extLst>
        </xdr:cNvPr>
        <xdr:cNvSpPr/>
      </xdr:nvSpPr>
      <xdr:spPr bwMode="auto">
        <a:xfrm>
          <a:off x="19326225" y="3929062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61</xdr:row>
      <xdr:rowOff>0</xdr:rowOff>
    </xdr:from>
    <xdr:to>
      <xdr:col>11</xdr:col>
      <xdr:colOff>438151</xdr:colOff>
      <xdr:row>71</xdr:row>
      <xdr:rowOff>535939</xdr:rowOff>
    </xdr:to>
    <xdr:sp macro="" textlink="">
      <xdr:nvSpPr>
        <xdr:cNvPr id="41" name="Option Button 87" hidden="1">
          <a:extLst>
            <a:ext uri="{63B3BB69-23CF-44E3-9099-C40C66FF867C}">
              <a14:compatExt xmlns:a14="http://schemas.microsoft.com/office/drawing/2010/main" spid="_x0000_s2135"/>
            </a:ext>
            <a:ext uri="{FF2B5EF4-FFF2-40B4-BE49-F238E27FC236}">
              <a16:creationId xmlns:a16="http://schemas.microsoft.com/office/drawing/2014/main" id="{5313A51E-3E1C-4415-98AE-1F4604855E1C}"/>
            </a:ext>
            <a:ext uri="{147F2762-F138-4A5C-976F-8EAC2B608ADB}">
              <a16:predDERef xmlns:a16="http://schemas.microsoft.com/office/drawing/2014/main" pred="{00000000-0008-0000-0200-000056080000}"/>
            </a:ext>
          </a:extLst>
        </xdr:cNvPr>
        <xdr:cNvSpPr/>
      </xdr:nvSpPr>
      <xdr:spPr bwMode="auto">
        <a:xfrm>
          <a:off x="19326225" y="3929062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65</xdr:row>
      <xdr:rowOff>28575</xdr:rowOff>
    </xdr:from>
    <xdr:to>
      <xdr:col>32</xdr:col>
      <xdr:colOff>6350</xdr:colOff>
      <xdr:row>67</xdr:row>
      <xdr:rowOff>944563</xdr:rowOff>
    </xdr:to>
    <xdr:sp macro="" textlink="">
      <xdr:nvSpPr>
        <xdr:cNvPr id="42" name="Group Box 88" hidden="1">
          <a:extLst>
            <a:ext uri="{63B3BB69-23CF-44E3-9099-C40C66FF867C}">
              <a14:compatExt xmlns:a14="http://schemas.microsoft.com/office/drawing/2010/main" spid="_x0000_s2136"/>
            </a:ext>
            <a:ext uri="{FF2B5EF4-FFF2-40B4-BE49-F238E27FC236}">
              <a16:creationId xmlns:a16="http://schemas.microsoft.com/office/drawing/2014/main" id="{EE17A492-2C92-4796-A43D-9E586E3129B6}"/>
            </a:ext>
            <a:ext uri="{147F2762-F138-4A5C-976F-8EAC2B608ADB}">
              <a16:predDERef xmlns:a16="http://schemas.microsoft.com/office/drawing/2014/main" pred="{00000000-0008-0000-0200-000057080000}"/>
            </a:ext>
          </a:extLst>
        </xdr:cNvPr>
        <xdr:cNvSpPr/>
      </xdr:nvSpPr>
      <xdr:spPr bwMode="auto">
        <a:xfrm>
          <a:off x="19326225" y="42786300"/>
          <a:ext cx="13417550" cy="37782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65</xdr:row>
      <xdr:rowOff>104775</xdr:rowOff>
    </xdr:from>
    <xdr:to>
      <xdr:col>11</xdr:col>
      <xdr:colOff>438151</xdr:colOff>
      <xdr:row>67</xdr:row>
      <xdr:rowOff>696913</xdr:rowOff>
    </xdr:to>
    <xdr:sp macro="" textlink="">
      <xdr:nvSpPr>
        <xdr:cNvPr id="43" name="Option Button 89" hidden="1">
          <a:extLst>
            <a:ext uri="{63B3BB69-23CF-44E3-9099-C40C66FF867C}">
              <a14:compatExt xmlns:a14="http://schemas.microsoft.com/office/drawing/2010/main" spid="_x0000_s2137"/>
            </a:ext>
            <a:ext uri="{FF2B5EF4-FFF2-40B4-BE49-F238E27FC236}">
              <a16:creationId xmlns:a16="http://schemas.microsoft.com/office/drawing/2014/main" id="{E64669D8-B276-4809-8E3D-19DF2AF40FC6}"/>
            </a:ext>
            <a:ext uri="{147F2762-F138-4A5C-976F-8EAC2B608ADB}">
              <a16:predDERef xmlns:a16="http://schemas.microsoft.com/office/drawing/2014/main" pred="{00000000-0008-0000-0200-000058080000}"/>
            </a:ext>
          </a:extLst>
        </xdr:cNvPr>
        <xdr:cNvSpPr/>
      </xdr:nvSpPr>
      <xdr:spPr bwMode="auto">
        <a:xfrm>
          <a:off x="19326225" y="428625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65</xdr:row>
      <xdr:rowOff>104775</xdr:rowOff>
    </xdr:from>
    <xdr:to>
      <xdr:col>11</xdr:col>
      <xdr:colOff>438151</xdr:colOff>
      <xdr:row>67</xdr:row>
      <xdr:rowOff>696913</xdr:rowOff>
    </xdr:to>
    <xdr:sp macro="" textlink="">
      <xdr:nvSpPr>
        <xdr:cNvPr id="44" name="Option Button 90" hidden="1">
          <a:extLst>
            <a:ext uri="{63B3BB69-23CF-44E3-9099-C40C66FF867C}">
              <a14:compatExt xmlns:a14="http://schemas.microsoft.com/office/drawing/2010/main" spid="_x0000_s2138"/>
            </a:ext>
            <a:ext uri="{FF2B5EF4-FFF2-40B4-BE49-F238E27FC236}">
              <a16:creationId xmlns:a16="http://schemas.microsoft.com/office/drawing/2014/main" id="{4B71FAB7-60D6-48DA-8C0E-CCA7A781F77E}"/>
            </a:ext>
            <a:ext uri="{147F2762-F138-4A5C-976F-8EAC2B608ADB}">
              <a16:predDERef xmlns:a16="http://schemas.microsoft.com/office/drawing/2014/main" pred="{00000000-0008-0000-0200-000059080000}"/>
            </a:ext>
          </a:extLst>
        </xdr:cNvPr>
        <xdr:cNvSpPr/>
      </xdr:nvSpPr>
      <xdr:spPr bwMode="auto">
        <a:xfrm>
          <a:off x="19326225" y="428625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65</xdr:row>
      <xdr:rowOff>104775</xdr:rowOff>
    </xdr:from>
    <xdr:to>
      <xdr:col>11</xdr:col>
      <xdr:colOff>438151</xdr:colOff>
      <xdr:row>67</xdr:row>
      <xdr:rowOff>696913</xdr:rowOff>
    </xdr:to>
    <xdr:sp macro="" textlink="">
      <xdr:nvSpPr>
        <xdr:cNvPr id="45" name="Option Button 91" hidden="1">
          <a:extLst>
            <a:ext uri="{63B3BB69-23CF-44E3-9099-C40C66FF867C}">
              <a14:compatExt xmlns:a14="http://schemas.microsoft.com/office/drawing/2010/main" spid="_x0000_s2139"/>
            </a:ext>
            <a:ext uri="{FF2B5EF4-FFF2-40B4-BE49-F238E27FC236}">
              <a16:creationId xmlns:a16="http://schemas.microsoft.com/office/drawing/2014/main" id="{C78BEFA0-1C9D-4771-9D18-53729B27F8FC}"/>
            </a:ext>
            <a:ext uri="{147F2762-F138-4A5C-976F-8EAC2B608ADB}">
              <a16:predDERef xmlns:a16="http://schemas.microsoft.com/office/drawing/2014/main" pred="{00000000-0008-0000-0200-00005A080000}"/>
            </a:ext>
          </a:extLst>
        </xdr:cNvPr>
        <xdr:cNvSpPr/>
      </xdr:nvSpPr>
      <xdr:spPr bwMode="auto">
        <a:xfrm>
          <a:off x="19326225" y="428625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65</xdr:row>
      <xdr:rowOff>104775</xdr:rowOff>
    </xdr:from>
    <xdr:to>
      <xdr:col>11</xdr:col>
      <xdr:colOff>438151</xdr:colOff>
      <xdr:row>67</xdr:row>
      <xdr:rowOff>696913</xdr:rowOff>
    </xdr:to>
    <xdr:sp macro="" textlink="">
      <xdr:nvSpPr>
        <xdr:cNvPr id="46" name="Option Button 92" hidden="1">
          <a:extLst>
            <a:ext uri="{63B3BB69-23CF-44E3-9099-C40C66FF867C}">
              <a14:compatExt xmlns:a14="http://schemas.microsoft.com/office/drawing/2010/main" spid="_x0000_s2140"/>
            </a:ext>
            <a:ext uri="{FF2B5EF4-FFF2-40B4-BE49-F238E27FC236}">
              <a16:creationId xmlns:a16="http://schemas.microsoft.com/office/drawing/2014/main" id="{AD4822BC-8617-4DF2-B5F6-90EB97FADE99}"/>
            </a:ext>
            <a:ext uri="{147F2762-F138-4A5C-976F-8EAC2B608ADB}">
              <a16:predDERef xmlns:a16="http://schemas.microsoft.com/office/drawing/2014/main" pred="{00000000-0008-0000-0200-00005B080000}"/>
            </a:ext>
          </a:extLst>
        </xdr:cNvPr>
        <xdr:cNvSpPr/>
      </xdr:nvSpPr>
      <xdr:spPr bwMode="auto">
        <a:xfrm>
          <a:off x="19326225" y="428625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oneCellAnchor>
    <xdr:from>
      <xdr:col>10</xdr:col>
      <xdr:colOff>0</xdr:colOff>
      <xdr:row>2</xdr:row>
      <xdr:rowOff>0</xdr:rowOff>
    </xdr:from>
    <xdr:ext cx="13365163" cy="374424"/>
    <xdr:sp macro="" textlink="">
      <xdr:nvSpPr>
        <xdr:cNvPr id="86" name="Group Box 93" hidden="1">
          <a:extLst>
            <a:ext uri="{63B3BB69-23CF-44E3-9099-C40C66FF867C}">
              <a14:compatExt xmlns:a14="http://schemas.microsoft.com/office/drawing/2010/main" spid="_x0000_s2141"/>
            </a:ext>
            <a:ext uri="{FF2B5EF4-FFF2-40B4-BE49-F238E27FC236}">
              <a16:creationId xmlns:a16="http://schemas.microsoft.com/office/drawing/2014/main" id="{6B46A2AE-B29A-48E3-8385-9C8E0D1D7A56}"/>
            </a:ext>
            <a:ext uri="{147F2762-F138-4A5C-976F-8EAC2B608ADB}">
              <a16:predDERef xmlns:a16="http://schemas.microsoft.com/office/drawing/2014/main" pred="{00000000-0008-0000-0200-00005C080000}"/>
            </a:ext>
          </a:extLst>
        </xdr:cNvPr>
        <xdr:cNvSpPr/>
      </xdr:nvSpPr>
      <xdr:spPr bwMode="auto">
        <a:xfrm>
          <a:off x="19326225" y="74018775"/>
          <a:ext cx="13417550" cy="37918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oneCellAnchor>
  <xdr:twoCellAnchor editAs="oneCell">
    <xdr:from>
      <xdr:col>10</xdr:col>
      <xdr:colOff>0</xdr:colOff>
      <xdr:row>112</xdr:row>
      <xdr:rowOff>0</xdr:rowOff>
    </xdr:from>
    <xdr:to>
      <xdr:col>11</xdr:col>
      <xdr:colOff>438151</xdr:colOff>
      <xdr:row>119</xdr:row>
      <xdr:rowOff>2382</xdr:rowOff>
    </xdr:to>
    <xdr:sp macro="" textlink="">
      <xdr:nvSpPr>
        <xdr:cNvPr id="48" name="Option Button 94" hidden="1">
          <a:extLst>
            <a:ext uri="{63B3BB69-23CF-44E3-9099-C40C66FF867C}">
              <a14:compatExt xmlns:a14="http://schemas.microsoft.com/office/drawing/2010/main" spid="_x0000_s2142"/>
            </a:ext>
            <a:ext uri="{FF2B5EF4-FFF2-40B4-BE49-F238E27FC236}">
              <a16:creationId xmlns:a16="http://schemas.microsoft.com/office/drawing/2014/main" id="{9D194F61-555C-4DA7-BFC6-BAA4C619D577}"/>
            </a:ext>
            <a:ext uri="{147F2762-F138-4A5C-976F-8EAC2B608ADB}">
              <a16:predDERef xmlns:a16="http://schemas.microsoft.com/office/drawing/2014/main" pred="{00000000-0008-0000-0200-00005D080000}"/>
            </a:ext>
          </a:extLst>
        </xdr:cNvPr>
        <xdr:cNvSpPr/>
      </xdr:nvSpPr>
      <xdr:spPr bwMode="auto">
        <a:xfrm>
          <a:off x="19326225" y="7401877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112</xdr:row>
      <xdr:rowOff>0</xdr:rowOff>
    </xdr:from>
    <xdr:to>
      <xdr:col>11</xdr:col>
      <xdr:colOff>438151</xdr:colOff>
      <xdr:row>119</xdr:row>
      <xdr:rowOff>2382</xdr:rowOff>
    </xdr:to>
    <xdr:sp macro="" textlink="">
      <xdr:nvSpPr>
        <xdr:cNvPr id="49" name="Option Button 95" hidden="1">
          <a:extLst>
            <a:ext uri="{63B3BB69-23CF-44E3-9099-C40C66FF867C}">
              <a14:compatExt xmlns:a14="http://schemas.microsoft.com/office/drawing/2010/main" spid="_x0000_s2143"/>
            </a:ext>
            <a:ext uri="{FF2B5EF4-FFF2-40B4-BE49-F238E27FC236}">
              <a16:creationId xmlns:a16="http://schemas.microsoft.com/office/drawing/2014/main" id="{9A9B5E43-7D51-4DD0-9DD8-5D9D7A5082F2}"/>
            </a:ext>
            <a:ext uri="{147F2762-F138-4A5C-976F-8EAC2B608ADB}">
              <a16:predDERef xmlns:a16="http://schemas.microsoft.com/office/drawing/2014/main" pred="{00000000-0008-0000-0200-00005E080000}"/>
            </a:ext>
          </a:extLst>
        </xdr:cNvPr>
        <xdr:cNvSpPr/>
      </xdr:nvSpPr>
      <xdr:spPr bwMode="auto">
        <a:xfrm>
          <a:off x="19326225" y="7401877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112</xdr:row>
      <xdr:rowOff>0</xdr:rowOff>
    </xdr:from>
    <xdr:to>
      <xdr:col>11</xdr:col>
      <xdr:colOff>438151</xdr:colOff>
      <xdr:row>119</xdr:row>
      <xdr:rowOff>2382</xdr:rowOff>
    </xdr:to>
    <xdr:sp macro="" textlink="">
      <xdr:nvSpPr>
        <xdr:cNvPr id="50" name="Option Button 96" hidden="1">
          <a:extLst>
            <a:ext uri="{63B3BB69-23CF-44E3-9099-C40C66FF867C}">
              <a14:compatExt xmlns:a14="http://schemas.microsoft.com/office/drawing/2010/main" spid="_x0000_s2144"/>
            </a:ext>
            <a:ext uri="{FF2B5EF4-FFF2-40B4-BE49-F238E27FC236}">
              <a16:creationId xmlns:a16="http://schemas.microsoft.com/office/drawing/2014/main" id="{BD5F5FB9-BC87-4F0E-8CDB-62062E5CF815}"/>
            </a:ext>
            <a:ext uri="{147F2762-F138-4A5C-976F-8EAC2B608ADB}">
              <a16:predDERef xmlns:a16="http://schemas.microsoft.com/office/drawing/2014/main" pred="{00000000-0008-0000-0200-00005F080000}"/>
            </a:ext>
          </a:extLst>
        </xdr:cNvPr>
        <xdr:cNvSpPr/>
      </xdr:nvSpPr>
      <xdr:spPr bwMode="auto">
        <a:xfrm>
          <a:off x="19326225" y="7401877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112</xdr:row>
      <xdr:rowOff>0</xdr:rowOff>
    </xdr:from>
    <xdr:to>
      <xdr:col>11</xdr:col>
      <xdr:colOff>438151</xdr:colOff>
      <xdr:row>119</xdr:row>
      <xdr:rowOff>2382</xdr:rowOff>
    </xdr:to>
    <xdr:sp macro="" textlink="">
      <xdr:nvSpPr>
        <xdr:cNvPr id="51" name="Option Button 97" hidden="1">
          <a:extLst>
            <a:ext uri="{63B3BB69-23CF-44E3-9099-C40C66FF867C}">
              <a14:compatExt xmlns:a14="http://schemas.microsoft.com/office/drawing/2010/main" spid="_x0000_s2145"/>
            </a:ext>
            <a:ext uri="{FF2B5EF4-FFF2-40B4-BE49-F238E27FC236}">
              <a16:creationId xmlns:a16="http://schemas.microsoft.com/office/drawing/2014/main" id="{66CF583E-ED25-4539-A8D7-81E63BE5FE6D}"/>
            </a:ext>
            <a:ext uri="{147F2762-F138-4A5C-976F-8EAC2B608ADB}">
              <a16:predDERef xmlns:a16="http://schemas.microsoft.com/office/drawing/2014/main" pred="{00000000-0008-0000-0200-000060080000}"/>
            </a:ext>
          </a:extLst>
        </xdr:cNvPr>
        <xdr:cNvSpPr/>
      </xdr:nvSpPr>
      <xdr:spPr bwMode="auto">
        <a:xfrm>
          <a:off x="19326225" y="7401877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oneCellAnchor>
    <xdr:from>
      <xdr:col>10</xdr:col>
      <xdr:colOff>0</xdr:colOff>
      <xdr:row>3</xdr:row>
      <xdr:rowOff>0</xdr:rowOff>
    </xdr:from>
    <xdr:ext cx="13365163" cy="377825"/>
    <xdr:sp macro="" textlink="">
      <xdr:nvSpPr>
        <xdr:cNvPr id="87" name="Group Box 98" hidden="1">
          <a:extLst>
            <a:ext uri="{63B3BB69-23CF-44E3-9099-C40C66FF867C}">
              <a14:compatExt xmlns:a14="http://schemas.microsoft.com/office/drawing/2010/main" spid="_x0000_s2146"/>
            </a:ext>
            <a:ext uri="{FF2B5EF4-FFF2-40B4-BE49-F238E27FC236}">
              <a16:creationId xmlns:a16="http://schemas.microsoft.com/office/drawing/2014/main" id="{3098DB9A-EF01-4552-B781-9A925363EC85}"/>
            </a:ext>
            <a:ext uri="{147F2762-F138-4A5C-976F-8EAC2B608ADB}">
              <a16:predDERef xmlns:a16="http://schemas.microsoft.com/office/drawing/2014/main" pred="{00000000-0008-0000-0200-000061080000}"/>
            </a:ext>
          </a:extLst>
        </xdr:cNvPr>
        <xdr:cNvSpPr/>
      </xdr:nvSpPr>
      <xdr:spPr bwMode="auto">
        <a:xfrm>
          <a:off x="19326225" y="76228575"/>
          <a:ext cx="13417550" cy="37782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oneCellAnchor>
  <xdr:oneCellAnchor>
    <xdr:from>
      <xdr:col>10</xdr:col>
      <xdr:colOff>0</xdr:colOff>
      <xdr:row>3</xdr:row>
      <xdr:rowOff>0</xdr:rowOff>
    </xdr:from>
    <xdr:ext cx="1045370" cy="206375"/>
    <xdr:sp macro="" textlink="">
      <xdr:nvSpPr>
        <xdr:cNvPr id="88" name="Option Button 99" hidden="1">
          <a:extLst>
            <a:ext uri="{63B3BB69-23CF-44E3-9099-C40C66FF867C}">
              <a14:compatExt xmlns:a14="http://schemas.microsoft.com/office/drawing/2010/main" spid="_x0000_s2147"/>
            </a:ext>
            <a:ext uri="{FF2B5EF4-FFF2-40B4-BE49-F238E27FC236}">
              <a16:creationId xmlns:a16="http://schemas.microsoft.com/office/drawing/2014/main" id="{CCD87297-D18D-4A3E-A60F-48830CEFBDD6}"/>
            </a:ext>
            <a:ext uri="{147F2762-F138-4A5C-976F-8EAC2B608ADB}">
              <a16:predDERef xmlns:a16="http://schemas.microsoft.com/office/drawing/2014/main" pred="{00000000-0008-0000-0200-000062080000}"/>
            </a:ext>
          </a:extLst>
        </xdr:cNvPr>
        <xdr:cNvSpPr/>
      </xdr:nvSpPr>
      <xdr:spPr bwMode="auto">
        <a:xfrm>
          <a:off x="19326225" y="7630477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10</xdr:col>
      <xdr:colOff>0</xdr:colOff>
      <xdr:row>3</xdr:row>
      <xdr:rowOff>0</xdr:rowOff>
    </xdr:from>
    <xdr:ext cx="1045370" cy="206375"/>
    <xdr:sp macro="" textlink="">
      <xdr:nvSpPr>
        <xdr:cNvPr id="89" name="Option Button 100" hidden="1">
          <a:extLst>
            <a:ext uri="{63B3BB69-23CF-44E3-9099-C40C66FF867C}">
              <a14:compatExt xmlns:a14="http://schemas.microsoft.com/office/drawing/2010/main" spid="_x0000_s2148"/>
            </a:ext>
            <a:ext uri="{FF2B5EF4-FFF2-40B4-BE49-F238E27FC236}">
              <a16:creationId xmlns:a16="http://schemas.microsoft.com/office/drawing/2014/main" id="{5889885B-6018-4217-BC82-FB75909018D6}"/>
            </a:ext>
            <a:ext uri="{147F2762-F138-4A5C-976F-8EAC2B608ADB}">
              <a16:predDERef xmlns:a16="http://schemas.microsoft.com/office/drawing/2014/main" pred="{00000000-0008-0000-0200-000063080000}"/>
            </a:ext>
          </a:extLst>
        </xdr:cNvPr>
        <xdr:cNvSpPr/>
      </xdr:nvSpPr>
      <xdr:spPr bwMode="auto">
        <a:xfrm>
          <a:off x="19326225" y="7630477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10</xdr:col>
      <xdr:colOff>0</xdr:colOff>
      <xdr:row>3</xdr:row>
      <xdr:rowOff>0</xdr:rowOff>
    </xdr:from>
    <xdr:ext cx="1045370" cy="206375"/>
    <xdr:sp macro="" textlink="">
      <xdr:nvSpPr>
        <xdr:cNvPr id="90" name="Option Button 101" hidden="1">
          <a:extLst>
            <a:ext uri="{63B3BB69-23CF-44E3-9099-C40C66FF867C}">
              <a14:compatExt xmlns:a14="http://schemas.microsoft.com/office/drawing/2010/main" spid="_x0000_s2149"/>
            </a:ext>
            <a:ext uri="{FF2B5EF4-FFF2-40B4-BE49-F238E27FC236}">
              <a16:creationId xmlns:a16="http://schemas.microsoft.com/office/drawing/2014/main" id="{EDC193DD-9DE7-4A13-B122-1F0E95367BAA}"/>
            </a:ext>
            <a:ext uri="{147F2762-F138-4A5C-976F-8EAC2B608ADB}">
              <a16:predDERef xmlns:a16="http://schemas.microsoft.com/office/drawing/2014/main" pred="{00000000-0008-0000-0200-000064080000}"/>
            </a:ext>
          </a:extLst>
        </xdr:cNvPr>
        <xdr:cNvSpPr/>
      </xdr:nvSpPr>
      <xdr:spPr bwMode="auto">
        <a:xfrm>
          <a:off x="19326225" y="7630477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10</xdr:col>
      <xdr:colOff>0</xdr:colOff>
      <xdr:row>3</xdr:row>
      <xdr:rowOff>0</xdr:rowOff>
    </xdr:from>
    <xdr:ext cx="1045370" cy="206375"/>
    <xdr:sp macro="" textlink="">
      <xdr:nvSpPr>
        <xdr:cNvPr id="91" name="Option Button 102" hidden="1">
          <a:extLst>
            <a:ext uri="{63B3BB69-23CF-44E3-9099-C40C66FF867C}">
              <a14:compatExt xmlns:a14="http://schemas.microsoft.com/office/drawing/2010/main" spid="_x0000_s2150"/>
            </a:ext>
            <a:ext uri="{FF2B5EF4-FFF2-40B4-BE49-F238E27FC236}">
              <a16:creationId xmlns:a16="http://schemas.microsoft.com/office/drawing/2014/main" id="{E38E9C2C-96E3-4E9E-81D9-89A81C84B77E}"/>
            </a:ext>
            <a:ext uri="{147F2762-F138-4A5C-976F-8EAC2B608ADB}">
              <a16:predDERef xmlns:a16="http://schemas.microsoft.com/office/drawing/2014/main" pred="{00000000-0008-0000-0200-000065080000}"/>
            </a:ext>
          </a:extLst>
        </xdr:cNvPr>
        <xdr:cNvSpPr/>
      </xdr:nvSpPr>
      <xdr:spPr bwMode="auto">
        <a:xfrm>
          <a:off x="19326225" y="7630477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twoCellAnchor editAs="oneCell">
    <xdr:from>
      <xdr:col>10</xdr:col>
      <xdr:colOff>0</xdr:colOff>
      <xdr:row>113</xdr:row>
      <xdr:rowOff>28575</xdr:rowOff>
    </xdr:from>
    <xdr:to>
      <xdr:col>32</xdr:col>
      <xdr:colOff>6350</xdr:colOff>
      <xdr:row>301</xdr:row>
      <xdr:rowOff>26194</xdr:rowOff>
    </xdr:to>
    <xdr:sp macro="" textlink="">
      <xdr:nvSpPr>
        <xdr:cNvPr id="57" name="Group Box 103" hidden="1">
          <a:extLst>
            <a:ext uri="{63B3BB69-23CF-44E3-9099-C40C66FF867C}">
              <a14:compatExt xmlns:a14="http://schemas.microsoft.com/office/drawing/2010/main" spid="_x0000_s2151"/>
            </a:ext>
            <a:ext uri="{FF2B5EF4-FFF2-40B4-BE49-F238E27FC236}">
              <a16:creationId xmlns:a16="http://schemas.microsoft.com/office/drawing/2014/main" id="{CAF763F2-8FCD-4BCB-B944-4C06931BD45B}"/>
            </a:ext>
            <a:ext uri="{147F2762-F138-4A5C-976F-8EAC2B608ADB}">
              <a16:predDERef xmlns:a16="http://schemas.microsoft.com/office/drawing/2014/main" pred="{00000000-0008-0000-0200-000066080000}"/>
            </a:ext>
          </a:extLst>
        </xdr:cNvPr>
        <xdr:cNvSpPr/>
      </xdr:nvSpPr>
      <xdr:spPr bwMode="auto">
        <a:xfrm>
          <a:off x="19326225" y="79781400"/>
          <a:ext cx="13417550" cy="39052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113</xdr:row>
      <xdr:rowOff>104775</xdr:rowOff>
    </xdr:from>
    <xdr:to>
      <xdr:col>11</xdr:col>
      <xdr:colOff>438151</xdr:colOff>
      <xdr:row>300</xdr:row>
      <xdr:rowOff>8732</xdr:rowOff>
    </xdr:to>
    <xdr:sp macro="" textlink="">
      <xdr:nvSpPr>
        <xdr:cNvPr id="58" name="Option Button 104" hidden="1">
          <a:extLst>
            <a:ext uri="{63B3BB69-23CF-44E3-9099-C40C66FF867C}">
              <a14:compatExt xmlns:a14="http://schemas.microsoft.com/office/drawing/2010/main" spid="_x0000_s2152"/>
            </a:ext>
            <a:ext uri="{FF2B5EF4-FFF2-40B4-BE49-F238E27FC236}">
              <a16:creationId xmlns:a16="http://schemas.microsoft.com/office/drawing/2014/main" id="{B0FCB23A-CEA7-4809-9304-99AC451C47F6}"/>
            </a:ext>
            <a:ext uri="{147F2762-F138-4A5C-976F-8EAC2B608ADB}">
              <a16:predDERef xmlns:a16="http://schemas.microsoft.com/office/drawing/2014/main" pred="{00000000-0008-0000-0200-000067080000}"/>
            </a:ext>
          </a:extLst>
        </xdr:cNvPr>
        <xdr:cNvSpPr/>
      </xdr:nvSpPr>
      <xdr:spPr bwMode="auto">
        <a:xfrm>
          <a:off x="19326225" y="798576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113</xdr:row>
      <xdr:rowOff>104775</xdr:rowOff>
    </xdr:from>
    <xdr:to>
      <xdr:col>11</xdr:col>
      <xdr:colOff>438151</xdr:colOff>
      <xdr:row>300</xdr:row>
      <xdr:rowOff>8732</xdr:rowOff>
    </xdr:to>
    <xdr:sp macro="" textlink="">
      <xdr:nvSpPr>
        <xdr:cNvPr id="59" name="Option Button 105" hidden="1">
          <a:extLst>
            <a:ext uri="{63B3BB69-23CF-44E3-9099-C40C66FF867C}">
              <a14:compatExt xmlns:a14="http://schemas.microsoft.com/office/drawing/2010/main" spid="_x0000_s2153"/>
            </a:ext>
            <a:ext uri="{FF2B5EF4-FFF2-40B4-BE49-F238E27FC236}">
              <a16:creationId xmlns:a16="http://schemas.microsoft.com/office/drawing/2014/main" id="{DFD514D2-2C6B-4421-9D18-790AEEBA5BC6}"/>
            </a:ext>
            <a:ext uri="{147F2762-F138-4A5C-976F-8EAC2B608ADB}">
              <a16:predDERef xmlns:a16="http://schemas.microsoft.com/office/drawing/2014/main" pred="{00000000-0008-0000-0200-000068080000}"/>
            </a:ext>
          </a:extLst>
        </xdr:cNvPr>
        <xdr:cNvSpPr/>
      </xdr:nvSpPr>
      <xdr:spPr bwMode="auto">
        <a:xfrm>
          <a:off x="19326225" y="798576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113</xdr:row>
      <xdr:rowOff>104775</xdr:rowOff>
    </xdr:from>
    <xdr:to>
      <xdr:col>11</xdr:col>
      <xdr:colOff>438151</xdr:colOff>
      <xdr:row>300</xdr:row>
      <xdr:rowOff>8732</xdr:rowOff>
    </xdr:to>
    <xdr:sp macro="" textlink="">
      <xdr:nvSpPr>
        <xdr:cNvPr id="60" name="Option Button 106" hidden="1">
          <a:extLst>
            <a:ext uri="{63B3BB69-23CF-44E3-9099-C40C66FF867C}">
              <a14:compatExt xmlns:a14="http://schemas.microsoft.com/office/drawing/2010/main" spid="_x0000_s2154"/>
            </a:ext>
            <a:ext uri="{FF2B5EF4-FFF2-40B4-BE49-F238E27FC236}">
              <a16:creationId xmlns:a16="http://schemas.microsoft.com/office/drawing/2014/main" id="{78059983-432D-4A69-92F2-ACC998C44DCD}"/>
            </a:ext>
            <a:ext uri="{147F2762-F138-4A5C-976F-8EAC2B608ADB}">
              <a16:predDERef xmlns:a16="http://schemas.microsoft.com/office/drawing/2014/main" pred="{00000000-0008-0000-0200-000069080000}"/>
            </a:ext>
          </a:extLst>
        </xdr:cNvPr>
        <xdr:cNvSpPr/>
      </xdr:nvSpPr>
      <xdr:spPr bwMode="auto">
        <a:xfrm>
          <a:off x="19326225" y="798576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113</xdr:row>
      <xdr:rowOff>104775</xdr:rowOff>
    </xdr:from>
    <xdr:to>
      <xdr:col>11</xdr:col>
      <xdr:colOff>438151</xdr:colOff>
      <xdr:row>300</xdr:row>
      <xdr:rowOff>8732</xdr:rowOff>
    </xdr:to>
    <xdr:sp macro="" textlink="">
      <xdr:nvSpPr>
        <xdr:cNvPr id="61" name="Option Button 107" hidden="1">
          <a:extLst>
            <a:ext uri="{63B3BB69-23CF-44E3-9099-C40C66FF867C}">
              <a14:compatExt xmlns:a14="http://schemas.microsoft.com/office/drawing/2010/main" spid="_x0000_s2155"/>
            </a:ext>
            <a:ext uri="{FF2B5EF4-FFF2-40B4-BE49-F238E27FC236}">
              <a16:creationId xmlns:a16="http://schemas.microsoft.com/office/drawing/2014/main" id="{512654B3-29CF-4726-8D3F-B4FF3071AC69}"/>
            </a:ext>
            <a:ext uri="{147F2762-F138-4A5C-976F-8EAC2B608ADB}">
              <a16:predDERef xmlns:a16="http://schemas.microsoft.com/office/drawing/2014/main" pred="{00000000-0008-0000-0200-00006A080000}"/>
            </a:ext>
          </a:extLst>
        </xdr:cNvPr>
        <xdr:cNvSpPr/>
      </xdr:nvSpPr>
      <xdr:spPr bwMode="auto">
        <a:xfrm>
          <a:off x="19326225" y="79857600"/>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34</xdr:row>
      <xdr:rowOff>28575</xdr:rowOff>
    </xdr:from>
    <xdr:to>
      <xdr:col>32</xdr:col>
      <xdr:colOff>6350</xdr:colOff>
      <xdr:row>59</xdr:row>
      <xdr:rowOff>552451</xdr:rowOff>
    </xdr:to>
    <xdr:sp macro="" textlink="">
      <xdr:nvSpPr>
        <xdr:cNvPr id="62" name="Group Box 108" hidden="1">
          <a:extLst>
            <a:ext uri="{63B3BB69-23CF-44E3-9099-C40C66FF867C}">
              <a14:compatExt xmlns:a14="http://schemas.microsoft.com/office/drawing/2010/main" spid="_x0000_s2156"/>
            </a:ext>
            <a:ext uri="{FF2B5EF4-FFF2-40B4-BE49-F238E27FC236}">
              <a16:creationId xmlns:a16="http://schemas.microsoft.com/office/drawing/2014/main" id="{ED1050A0-A243-40BC-87C8-DB35EF307050}"/>
            </a:ext>
            <a:ext uri="{147F2762-F138-4A5C-976F-8EAC2B608ADB}">
              <a16:predDERef xmlns:a16="http://schemas.microsoft.com/office/drawing/2014/main" pred="{00000000-0008-0000-0200-00006B080000}"/>
            </a:ext>
          </a:extLst>
        </xdr:cNvPr>
        <xdr:cNvSpPr/>
      </xdr:nvSpPr>
      <xdr:spPr bwMode="auto">
        <a:xfrm>
          <a:off x="19326225" y="15630525"/>
          <a:ext cx="13417550" cy="390525"/>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34</xdr:row>
      <xdr:rowOff>104775</xdr:rowOff>
    </xdr:from>
    <xdr:to>
      <xdr:col>11</xdr:col>
      <xdr:colOff>438151</xdr:colOff>
      <xdr:row>59</xdr:row>
      <xdr:rowOff>292101</xdr:rowOff>
    </xdr:to>
    <xdr:sp macro="" textlink="">
      <xdr:nvSpPr>
        <xdr:cNvPr id="63" name="Option Button 109" hidden="1">
          <a:extLst>
            <a:ext uri="{63B3BB69-23CF-44E3-9099-C40C66FF867C}">
              <a14:compatExt xmlns:a14="http://schemas.microsoft.com/office/drawing/2010/main" spid="_x0000_s2157"/>
            </a:ext>
            <a:ext uri="{FF2B5EF4-FFF2-40B4-BE49-F238E27FC236}">
              <a16:creationId xmlns:a16="http://schemas.microsoft.com/office/drawing/2014/main" id="{316A3F41-DC97-4C9F-B0CE-61220E8FCB53}"/>
            </a:ext>
            <a:ext uri="{147F2762-F138-4A5C-976F-8EAC2B608ADB}">
              <a16:predDERef xmlns:a16="http://schemas.microsoft.com/office/drawing/2014/main" pred="{00000000-0008-0000-0200-00006C080000}"/>
            </a:ext>
          </a:extLst>
        </xdr:cNvPr>
        <xdr:cNvSpPr/>
      </xdr:nvSpPr>
      <xdr:spPr bwMode="auto">
        <a:xfrm>
          <a:off x="19326225" y="1570672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34</xdr:row>
      <xdr:rowOff>104775</xdr:rowOff>
    </xdr:from>
    <xdr:to>
      <xdr:col>11</xdr:col>
      <xdr:colOff>438151</xdr:colOff>
      <xdr:row>59</xdr:row>
      <xdr:rowOff>292101</xdr:rowOff>
    </xdr:to>
    <xdr:sp macro="" textlink="">
      <xdr:nvSpPr>
        <xdr:cNvPr id="64" name="Option Button 110" hidden="1">
          <a:extLst>
            <a:ext uri="{63B3BB69-23CF-44E3-9099-C40C66FF867C}">
              <a14:compatExt xmlns:a14="http://schemas.microsoft.com/office/drawing/2010/main" spid="_x0000_s2158"/>
            </a:ext>
            <a:ext uri="{FF2B5EF4-FFF2-40B4-BE49-F238E27FC236}">
              <a16:creationId xmlns:a16="http://schemas.microsoft.com/office/drawing/2014/main" id="{703EB8B4-C914-4AFC-AAE9-1857B0B40535}"/>
            </a:ext>
            <a:ext uri="{147F2762-F138-4A5C-976F-8EAC2B608ADB}">
              <a16:predDERef xmlns:a16="http://schemas.microsoft.com/office/drawing/2014/main" pred="{00000000-0008-0000-0200-00006D080000}"/>
            </a:ext>
          </a:extLst>
        </xdr:cNvPr>
        <xdr:cNvSpPr/>
      </xdr:nvSpPr>
      <xdr:spPr bwMode="auto">
        <a:xfrm>
          <a:off x="19326225" y="1570672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34</xdr:row>
      <xdr:rowOff>104775</xdr:rowOff>
    </xdr:from>
    <xdr:to>
      <xdr:col>11</xdr:col>
      <xdr:colOff>438151</xdr:colOff>
      <xdr:row>59</xdr:row>
      <xdr:rowOff>292101</xdr:rowOff>
    </xdr:to>
    <xdr:sp macro="" textlink="">
      <xdr:nvSpPr>
        <xdr:cNvPr id="65" name="Option Button 111" hidden="1">
          <a:extLst>
            <a:ext uri="{63B3BB69-23CF-44E3-9099-C40C66FF867C}">
              <a14:compatExt xmlns:a14="http://schemas.microsoft.com/office/drawing/2010/main" spid="_x0000_s2159"/>
            </a:ext>
            <a:ext uri="{FF2B5EF4-FFF2-40B4-BE49-F238E27FC236}">
              <a16:creationId xmlns:a16="http://schemas.microsoft.com/office/drawing/2014/main" id="{E930BF2D-8B20-4399-A093-106B4D4E461D}"/>
            </a:ext>
            <a:ext uri="{147F2762-F138-4A5C-976F-8EAC2B608ADB}">
              <a16:predDERef xmlns:a16="http://schemas.microsoft.com/office/drawing/2014/main" pred="{00000000-0008-0000-0200-00006E080000}"/>
            </a:ext>
          </a:extLst>
        </xdr:cNvPr>
        <xdr:cNvSpPr/>
      </xdr:nvSpPr>
      <xdr:spPr bwMode="auto">
        <a:xfrm>
          <a:off x="19326225" y="1570672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34</xdr:row>
      <xdr:rowOff>104775</xdr:rowOff>
    </xdr:from>
    <xdr:to>
      <xdr:col>11</xdr:col>
      <xdr:colOff>438151</xdr:colOff>
      <xdr:row>59</xdr:row>
      <xdr:rowOff>292101</xdr:rowOff>
    </xdr:to>
    <xdr:sp macro="" textlink="">
      <xdr:nvSpPr>
        <xdr:cNvPr id="66" name="Option Button 112" hidden="1">
          <a:extLst>
            <a:ext uri="{63B3BB69-23CF-44E3-9099-C40C66FF867C}">
              <a14:compatExt xmlns:a14="http://schemas.microsoft.com/office/drawing/2010/main" spid="_x0000_s2160"/>
            </a:ext>
            <a:ext uri="{FF2B5EF4-FFF2-40B4-BE49-F238E27FC236}">
              <a16:creationId xmlns:a16="http://schemas.microsoft.com/office/drawing/2014/main" id="{3EFDF75A-22B8-4D83-93ED-DF3DCF4265F0}"/>
            </a:ext>
            <a:ext uri="{147F2762-F138-4A5C-976F-8EAC2B608ADB}">
              <a16:predDERef xmlns:a16="http://schemas.microsoft.com/office/drawing/2014/main" pred="{00000000-0008-0000-0200-00006F080000}"/>
            </a:ext>
          </a:extLst>
        </xdr:cNvPr>
        <xdr:cNvSpPr/>
      </xdr:nvSpPr>
      <xdr:spPr bwMode="auto">
        <a:xfrm>
          <a:off x="19326225" y="15706725"/>
          <a:ext cx="1047750" cy="206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oneCellAnchor>
    <xdr:from>
      <xdr:col>10</xdr:col>
      <xdr:colOff>0</xdr:colOff>
      <xdr:row>70</xdr:row>
      <xdr:rowOff>0</xdr:rowOff>
    </xdr:from>
    <xdr:ext cx="13420725" cy="381000"/>
    <xdr:sp macro="" textlink="">
      <xdr:nvSpPr>
        <xdr:cNvPr id="67" name="Group Box 113" hidden="1">
          <a:extLst>
            <a:ext uri="{63B3BB69-23CF-44E3-9099-C40C66FF867C}">
              <a14:compatExt xmlns:a14="http://schemas.microsoft.com/office/drawing/2010/main" spid="_x0000_s2161"/>
            </a:ext>
            <a:ext uri="{FF2B5EF4-FFF2-40B4-BE49-F238E27FC236}">
              <a16:creationId xmlns:a16="http://schemas.microsoft.com/office/drawing/2014/main" id="{E462E22F-B946-4091-86E3-BFCD1515CB97}"/>
            </a:ext>
            <a:ext uri="{147F2762-F138-4A5C-976F-8EAC2B608ADB}">
              <a16:predDERef xmlns:a16="http://schemas.microsoft.com/office/drawing/2014/main" pred="{00000000-0008-0000-0200-000070080000}"/>
            </a:ext>
          </a:extLst>
        </xdr:cNvPr>
        <xdr:cNvSpPr/>
      </xdr:nvSpPr>
      <xdr:spPr bwMode="auto">
        <a:xfrm>
          <a:off x="19326225" y="49368075"/>
          <a:ext cx="13420725" cy="3810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oneCellAnchor>
  <xdr:oneCellAnchor>
    <xdr:from>
      <xdr:col>10</xdr:col>
      <xdr:colOff>0</xdr:colOff>
      <xdr:row>70</xdr:row>
      <xdr:rowOff>0</xdr:rowOff>
    </xdr:from>
    <xdr:ext cx="1047750" cy="209550"/>
    <xdr:sp macro="" textlink="">
      <xdr:nvSpPr>
        <xdr:cNvPr id="68" name="Option Button 114" hidden="1">
          <a:extLst>
            <a:ext uri="{63B3BB69-23CF-44E3-9099-C40C66FF867C}">
              <a14:compatExt xmlns:a14="http://schemas.microsoft.com/office/drawing/2010/main" spid="_x0000_s2162"/>
            </a:ext>
            <a:ext uri="{FF2B5EF4-FFF2-40B4-BE49-F238E27FC236}">
              <a16:creationId xmlns:a16="http://schemas.microsoft.com/office/drawing/2014/main" id="{18ED4CBE-0F1E-4D71-AA80-58F3A02B717A}"/>
            </a:ext>
            <a:ext uri="{147F2762-F138-4A5C-976F-8EAC2B608ADB}">
              <a16:predDERef xmlns:a16="http://schemas.microsoft.com/office/drawing/2014/main" pred="{0EC04E8C-0742-45DF-AEE8-B9CFFA650B6E}"/>
            </a:ext>
          </a:extLst>
        </xdr:cNvPr>
        <xdr:cNvSpPr/>
      </xdr:nvSpPr>
      <xdr:spPr bwMode="auto">
        <a:xfrm>
          <a:off x="19326225" y="4944427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10</xdr:col>
      <xdr:colOff>0</xdr:colOff>
      <xdr:row>70</xdr:row>
      <xdr:rowOff>0</xdr:rowOff>
    </xdr:from>
    <xdr:ext cx="1047750" cy="209550"/>
    <xdr:sp macro="" textlink="">
      <xdr:nvSpPr>
        <xdr:cNvPr id="69" name="Option Button 115" hidden="1">
          <a:extLst>
            <a:ext uri="{63B3BB69-23CF-44E3-9099-C40C66FF867C}">
              <a14:compatExt xmlns:a14="http://schemas.microsoft.com/office/drawing/2010/main" spid="_x0000_s2163"/>
            </a:ext>
            <a:ext uri="{FF2B5EF4-FFF2-40B4-BE49-F238E27FC236}">
              <a16:creationId xmlns:a16="http://schemas.microsoft.com/office/drawing/2014/main" id="{8A168949-44FA-4572-9444-4C9C133E88AE}"/>
            </a:ext>
            <a:ext uri="{147F2762-F138-4A5C-976F-8EAC2B608ADB}">
              <a16:predDERef xmlns:a16="http://schemas.microsoft.com/office/drawing/2014/main" pred="{6BEEA6EE-EE17-49DE-B00B-4140082A04F2}"/>
            </a:ext>
          </a:extLst>
        </xdr:cNvPr>
        <xdr:cNvSpPr/>
      </xdr:nvSpPr>
      <xdr:spPr bwMode="auto">
        <a:xfrm>
          <a:off x="19326225" y="4944427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10</xdr:col>
      <xdr:colOff>0</xdr:colOff>
      <xdr:row>70</xdr:row>
      <xdr:rowOff>0</xdr:rowOff>
    </xdr:from>
    <xdr:ext cx="1047750" cy="209550"/>
    <xdr:sp macro="" textlink="">
      <xdr:nvSpPr>
        <xdr:cNvPr id="70" name="Option Button 116" hidden="1">
          <a:extLst>
            <a:ext uri="{63B3BB69-23CF-44E3-9099-C40C66FF867C}">
              <a14:compatExt xmlns:a14="http://schemas.microsoft.com/office/drawing/2010/main" spid="_x0000_s2164"/>
            </a:ext>
            <a:ext uri="{FF2B5EF4-FFF2-40B4-BE49-F238E27FC236}">
              <a16:creationId xmlns:a16="http://schemas.microsoft.com/office/drawing/2014/main" id="{E02C0822-6C8C-4A94-B8E1-2C4E0ADC1F58}"/>
            </a:ext>
            <a:ext uri="{147F2762-F138-4A5C-976F-8EAC2B608ADB}">
              <a16:predDERef xmlns:a16="http://schemas.microsoft.com/office/drawing/2014/main" pred="{DB4AF23A-8998-434E-8A98-9CB60D43BE55}"/>
            </a:ext>
          </a:extLst>
        </xdr:cNvPr>
        <xdr:cNvSpPr/>
      </xdr:nvSpPr>
      <xdr:spPr bwMode="auto">
        <a:xfrm>
          <a:off x="19326225" y="4944427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10</xdr:col>
      <xdr:colOff>0</xdr:colOff>
      <xdr:row>70</xdr:row>
      <xdr:rowOff>0</xdr:rowOff>
    </xdr:from>
    <xdr:ext cx="1047750" cy="209550"/>
    <xdr:sp macro="" textlink="">
      <xdr:nvSpPr>
        <xdr:cNvPr id="71" name="Option Button 117" hidden="1">
          <a:extLst>
            <a:ext uri="{63B3BB69-23CF-44E3-9099-C40C66FF867C}">
              <a14:compatExt xmlns:a14="http://schemas.microsoft.com/office/drawing/2010/main" spid="_x0000_s2165"/>
            </a:ext>
            <a:ext uri="{FF2B5EF4-FFF2-40B4-BE49-F238E27FC236}">
              <a16:creationId xmlns:a16="http://schemas.microsoft.com/office/drawing/2014/main" id="{504D0762-9E1F-4EBB-8A75-62E4F84E68C9}"/>
            </a:ext>
            <a:ext uri="{147F2762-F138-4A5C-976F-8EAC2B608ADB}">
              <a16:predDERef xmlns:a16="http://schemas.microsoft.com/office/drawing/2014/main" pred="{9F0E6BF7-5720-46A7-85DC-68AC8A503455}"/>
            </a:ext>
          </a:extLst>
        </xdr:cNvPr>
        <xdr:cNvSpPr/>
      </xdr:nvSpPr>
      <xdr:spPr bwMode="auto">
        <a:xfrm>
          <a:off x="19326225" y="49444275"/>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twoCellAnchor editAs="oneCell">
    <xdr:from>
      <xdr:col>10</xdr:col>
      <xdr:colOff>0</xdr:colOff>
      <xdr:row>29</xdr:row>
      <xdr:rowOff>0</xdr:rowOff>
    </xdr:from>
    <xdr:to>
      <xdr:col>32</xdr:col>
      <xdr:colOff>6350</xdr:colOff>
      <xdr:row>38</xdr:row>
      <xdr:rowOff>294482</xdr:rowOff>
    </xdr:to>
    <xdr:sp macro="" textlink="">
      <xdr:nvSpPr>
        <xdr:cNvPr id="72" name="Group Box 37" hidden="1">
          <a:extLst>
            <a:ext uri="{63B3BB69-23CF-44E3-9099-C40C66FF867C}">
              <a14:compatExt xmlns:a14="http://schemas.microsoft.com/office/drawing/2010/main" spid="_x0000_s2085"/>
            </a:ext>
            <a:ext uri="{FF2B5EF4-FFF2-40B4-BE49-F238E27FC236}">
              <a16:creationId xmlns:a16="http://schemas.microsoft.com/office/drawing/2014/main" id="{EEC85C66-ECF3-48C7-9452-D7E63B258267}"/>
            </a:ext>
            <a:ext uri="{147F2762-F138-4A5C-976F-8EAC2B608ADB}">
              <a16:predDERef xmlns:a16="http://schemas.microsoft.com/office/drawing/2014/main" pred="{504D0762-9E1F-4EBB-8A75-62E4F84E68C9}"/>
            </a:ext>
          </a:extLst>
        </xdr:cNvPr>
        <xdr:cNvSpPr/>
      </xdr:nvSpPr>
      <xdr:spPr bwMode="auto">
        <a:xfrm>
          <a:off x="25003125" y="11896725"/>
          <a:ext cx="13417550" cy="377826"/>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29</xdr:row>
      <xdr:rowOff>0</xdr:rowOff>
    </xdr:from>
    <xdr:to>
      <xdr:col>32</xdr:col>
      <xdr:colOff>6350</xdr:colOff>
      <xdr:row>38</xdr:row>
      <xdr:rowOff>294482</xdr:rowOff>
    </xdr:to>
    <xdr:sp macro="" textlink="">
      <xdr:nvSpPr>
        <xdr:cNvPr id="73" name="Group Box 42" hidden="1">
          <a:extLst>
            <a:ext uri="{63B3BB69-23CF-44E3-9099-C40C66FF867C}">
              <a14:compatExt xmlns:a14="http://schemas.microsoft.com/office/drawing/2010/main" spid="_x0000_s2090"/>
            </a:ext>
            <a:ext uri="{FF2B5EF4-FFF2-40B4-BE49-F238E27FC236}">
              <a16:creationId xmlns:a16="http://schemas.microsoft.com/office/drawing/2014/main" id="{036E970A-BF97-4F21-A1AF-26DDD024E63B}"/>
            </a:ext>
            <a:ext uri="{147F2762-F138-4A5C-976F-8EAC2B608ADB}">
              <a16:predDERef xmlns:a16="http://schemas.microsoft.com/office/drawing/2014/main" pred="{EEC85C66-ECF3-48C7-9452-D7E63B258267}"/>
            </a:ext>
          </a:extLst>
        </xdr:cNvPr>
        <xdr:cNvSpPr/>
      </xdr:nvSpPr>
      <xdr:spPr bwMode="auto">
        <a:xfrm>
          <a:off x="25003125" y="11896725"/>
          <a:ext cx="13417550" cy="377826"/>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3</xdr:row>
      <xdr:rowOff>71682</xdr:rowOff>
    </xdr:from>
    <xdr:ext cx="3484333" cy="4881207"/>
    <xdr:pic>
      <xdr:nvPicPr>
        <xdr:cNvPr id="2" name="Picture 1">
          <a:extLst>
            <a:ext uri="{FF2B5EF4-FFF2-40B4-BE49-F238E27FC236}">
              <a16:creationId xmlns:a16="http://schemas.microsoft.com/office/drawing/2014/main" id="{DC1F7998-9A83-47DF-81A6-B248F7ED949E}"/>
            </a:ext>
          </a:extLst>
        </xdr:cNvPr>
        <xdr:cNvPicPr>
          <a:picLocks noChangeAspect="1"/>
        </xdr:cNvPicPr>
      </xdr:nvPicPr>
      <xdr:blipFill>
        <a:blip xmlns:r="http://schemas.openxmlformats.org/officeDocument/2006/relationships" r:embed="rId1"/>
        <a:stretch>
          <a:fillRect/>
        </a:stretch>
      </xdr:blipFill>
      <xdr:spPr>
        <a:xfrm>
          <a:off x="0" y="643182"/>
          <a:ext cx="3484333" cy="4881207"/>
        </a:xfrm>
        <a:prstGeom prst="rect">
          <a:avLst/>
        </a:prstGeom>
      </xdr:spPr>
    </xdr:pic>
    <xdr:clientData/>
  </xdr:oneCellAnchor>
  <xdr:oneCellAnchor>
    <xdr:from>
      <xdr:col>0</xdr:col>
      <xdr:colOff>0</xdr:colOff>
      <xdr:row>3</xdr:row>
      <xdr:rowOff>71682</xdr:rowOff>
    </xdr:from>
    <xdr:ext cx="3503383" cy="4890732"/>
    <xdr:pic>
      <xdr:nvPicPr>
        <xdr:cNvPr id="3" name="Picture 2">
          <a:extLst>
            <a:ext uri="{FF2B5EF4-FFF2-40B4-BE49-F238E27FC236}">
              <a16:creationId xmlns:a16="http://schemas.microsoft.com/office/drawing/2014/main" id="{6A10D9E4-817D-4DB4-8916-92D49A3FFABD}"/>
            </a:ext>
          </a:extLst>
        </xdr:cNvPr>
        <xdr:cNvPicPr>
          <a:picLocks noChangeAspect="1"/>
        </xdr:cNvPicPr>
      </xdr:nvPicPr>
      <xdr:blipFill>
        <a:blip xmlns:r="http://schemas.openxmlformats.org/officeDocument/2006/relationships" r:embed="rId1"/>
        <a:stretch>
          <a:fillRect/>
        </a:stretch>
      </xdr:blipFill>
      <xdr:spPr>
        <a:xfrm>
          <a:off x="0" y="643182"/>
          <a:ext cx="3503383" cy="489073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578485</xdr:colOff>
      <xdr:row>1</xdr:row>
      <xdr:rowOff>168275</xdr:rowOff>
    </xdr:from>
    <xdr:to>
      <xdr:col>11</xdr:col>
      <xdr:colOff>555625</xdr:colOff>
      <xdr:row>34</xdr:row>
      <xdr:rowOff>129540</xdr:rowOff>
    </xdr:to>
    <xdr:sp macro="" textlink="">
      <xdr:nvSpPr>
        <xdr:cNvPr id="2" name="TextBox 4">
          <a:extLst>
            <a:ext uri="{FF2B5EF4-FFF2-40B4-BE49-F238E27FC236}">
              <a16:creationId xmlns:a16="http://schemas.microsoft.com/office/drawing/2014/main" id="{0D9013EE-5873-4FF4-BD26-B4880DD1A8FA}"/>
            </a:ext>
            <a:ext uri="{147F2762-F138-4A5C-976F-8EAC2B608ADB}">
              <a16:predDERef xmlns:a16="http://schemas.microsoft.com/office/drawing/2014/main" pred="{6BB5F9AA-D8EC-41B8-93B4-3BD4289AE987}"/>
            </a:ext>
          </a:extLst>
        </xdr:cNvPr>
        <xdr:cNvSpPr txBox="1"/>
      </xdr:nvSpPr>
      <xdr:spPr>
        <a:xfrm>
          <a:off x="578485" y="358775"/>
          <a:ext cx="6473190" cy="6247765"/>
        </a:xfrm>
        <a:prstGeom prst="rect">
          <a:avLst/>
        </a:prstGeom>
        <a:solidFill>
          <a:srgbClr val="DEDBC4">
            <a:alpha val="50196"/>
          </a:srgbClr>
        </a:solidFill>
        <a:ln w="9525" cmpd="sng">
          <a:solidFill>
            <a:srgbClr val="DEDBC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s-ES" sz="1000" b="1" i="0">
              <a:solidFill>
                <a:schemeClr val="dk1"/>
              </a:solidFill>
              <a:effectLst/>
              <a:latin typeface="Century Gothic" panose="020B0502020202020204" pitchFamily="34" charset="0"/>
              <a:ea typeface="+mn-ea"/>
              <a:cs typeface="+mn-cs"/>
            </a:rPr>
            <a:t>¿Cómo funciona la Herramienta de Evaluación de Riesgos Agrícolas?</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fontAlgn="base"/>
          <a:r>
            <a:rPr lang="es-ES" sz="1000" b="0" i="0">
              <a:solidFill>
                <a:schemeClr val="dk1"/>
              </a:solidFill>
              <a:effectLst/>
              <a:latin typeface="Century Gothic" panose="020B0502020202020204" pitchFamily="34" charset="0"/>
              <a:ea typeface="+mn-ea"/>
              <a:cs typeface="+mn-cs"/>
            </a:rPr>
            <a:t>La Herramienta de Evaluación de Riesgos Agrícolas contiene un conjunto de preguntas que le ayudarán al Titular del </a:t>
          </a:r>
          <a:r>
            <a:rPr lang="es-ES" sz="1000" b="0" i="0" baseline="0">
              <a:solidFill>
                <a:schemeClr val="dk1"/>
              </a:solidFill>
              <a:effectLst/>
              <a:latin typeface="Century Gothic" panose="020B0502020202020204" pitchFamily="34" charset="0"/>
              <a:ea typeface="+mn-ea"/>
              <a:cs typeface="+mn-cs"/>
            </a:rPr>
            <a:t> Certificado</a:t>
          </a:r>
          <a:r>
            <a:rPr lang="es-ES" sz="1000" b="0" i="0">
              <a:solidFill>
                <a:schemeClr val="dk1"/>
              </a:solidFill>
              <a:effectLst/>
              <a:latin typeface="Century Gothic" panose="020B0502020202020204" pitchFamily="34" charset="0"/>
              <a:ea typeface="+mn-ea"/>
              <a:cs typeface="+mn-cs"/>
            </a:rPr>
            <a:t> a definir los riesgos y las medidas</a:t>
          </a:r>
          <a:r>
            <a:rPr lang="es-ES" sz="1000" b="0" i="0" baseline="0">
              <a:solidFill>
                <a:schemeClr val="dk1"/>
              </a:solidFill>
              <a:effectLst/>
              <a:latin typeface="Century Gothic" panose="020B0502020202020204" pitchFamily="34" charset="0"/>
              <a:ea typeface="+mn-ea"/>
              <a:cs typeface="+mn-cs"/>
            </a:rPr>
            <a:t> que pueden tomar para enfrentar estos riesgos.</a:t>
          </a:r>
          <a:r>
            <a:rPr lang="es-ES" sz="1000" b="0" i="0">
              <a:solidFill>
                <a:schemeClr val="dk1"/>
              </a:solidFill>
              <a:effectLst/>
              <a:latin typeface="Century Gothic" panose="020B0502020202020204" pitchFamily="34" charset="0"/>
              <a:ea typeface="+mn-ea"/>
              <a:cs typeface="+mn-cs"/>
            </a:rPr>
            <a:t> </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fontAlgn="base"/>
          <a:r>
            <a:rPr lang="es-ES" sz="1000" b="0" i="0">
              <a:solidFill>
                <a:schemeClr val="dk1"/>
              </a:solidFill>
              <a:effectLst/>
              <a:latin typeface="Century Gothic" panose="020B0502020202020204" pitchFamily="34" charset="0"/>
              <a:ea typeface="+mn-ea"/>
              <a:cs typeface="+mn-cs"/>
            </a:rPr>
            <a:t>El Titular del Certificado tendrá acceso a la Herramienta de Evaluación de Riesgos como un cuestionario</a:t>
          </a:r>
          <a:r>
            <a:rPr lang="es-ES" sz="1000" b="0" i="0" baseline="0">
              <a:solidFill>
                <a:schemeClr val="dk1"/>
              </a:solidFill>
              <a:effectLst/>
              <a:latin typeface="Century Gothic" panose="020B0502020202020204" pitchFamily="34" charset="0"/>
              <a:ea typeface="+mn-ea"/>
              <a:cs typeface="+mn-cs"/>
            </a:rPr>
            <a:t> con las preguntas correspondientes basado en los requisitos establecidos (por ejemplo, Certificado del grupo o de Finca Grande. </a:t>
          </a:r>
          <a:r>
            <a:rPr lang="es-ES" sz="1000" b="1" i="0" baseline="0">
              <a:solidFill>
                <a:schemeClr val="dk1"/>
              </a:solidFill>
              <a:effectLst/>
              <a:latin typeface="Century Gothic" panose="020B0502020202020204" pitchFamily="34" charset="0"/>
              <a:ea typeface="+mn-ea"/>
              <a:cs typeface="+mn-cs"/>
            </a:rPr>
            <a:t>NB, las fincas certificadas individualmente se incluyen dentro del grupo "Fincas Grandes"). En los grupos mixtos de fincas grandes y pequeñas o grupos de fincas grandes, todas las fincas grandes también necesitan hacer la evaluación de riesgos para su propia finca, además de la evaluación que la administración del grupo realice para todo el grupo.</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fontAlgn="base"/>
          <a:r>
            <a:rPr lang="es-ES" sz="1000" b="0" i="0">
              <a:solidFill>
                <a:schemeClr val="dk1"/>
              </a:solidFill>
              <a:effectLst/>
              <a:latin typeface="Century Gothic" panose="020B0502020202020204" pitchFamily="34" charset="0"/>
              <a:ea typeface="+mn-ea"/>
              <a:cs typeface="+mn-cs"/>
            </a:rPr>
            <a:t>Las preguntas aparecen en el estándar, en una tabla dividida por temas (vea la pestaña, "Tabla").  </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fontAlgn="base"/>
          <a:r>
            <a:rPr lang="es-ES" sz="1000" b="0" i="0">
              <a:solidFill>
                <a:schemeClr val="dk1"/>
              </a:solidFill>
              <a:effectLst/>
              <a:latin typeface="Century Gothic" panose="020B0502020202020204" pitchFamily="34" charset="0"/>
              <a:ea typeface="+mn-ea"/>
              <a:cs typeface="+mn-cs"/>
            </a:rPr>
            <a:t>El Titular del Certificado puede completar las preguntas de una sola vez o guardar el proceso en cualquier etapa para completarlo más tarde.  </a:t>
          </a:r>
          <a:br>
            <a:rPr lang="es-ES" sz="1000" b="0" i="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fontAlgn="base"/>
          <a:r>
            <a:rPr lang="es-ES" sz="1000" b="0" i="0">
              <a:solidFill>
                <a:schemeClr val="dk1"/>
              </a:solidFill>
              <a:effectLst/>
              <a:latin typeface="Century Gothic" panose="020B0502020202020204" pitchFamily="34" charset="0"/>
              <a:ea typeface="+mn-ea"/>
              <a:cs typeface="+mn-cs"/>
            </a:rPr>
            <a:t>Una vez que la Herramienta de Evaluación de Riesgos Agrícolas se completa con éxito, el Titular del Certificado visualiza un resumen general de las medidas de mitigación recomendadas por Rainforest Alliance para cada uno de los riesgos identificados. El Titular del Certificado puede aplicar también sus propias medidas de mitigación si las considera más apropiadas</a:t>
          </a:r>
          <a:r>
            <a:rPr lang="es-ES" sz="1000" b="0" i="0" baseline="0">
              <a:solidFill>
                <a:schemeClr val="dk1"/>
              </a:solidFill>
              <a:effectLst/>
              <a:latin typeface="Century Gothic" panose="020B0502020202020204" pitchFamily="34" charset="0"/>
              <a:ea typeface="+mn-ea"/>
              <a:cs typeface="+mn-cs"/>
            </a:rPr>
            <a:t> para ese contexto.</a:t>
          </a:r>
          <a:r>
            <a:rPr lang="es-ES" sz="1000" b="0" i="0">
              <a:solidFill>
                <a:schemeClr val="dk1"/>
              </a:solidFill>
              <a:effectLst/>
              <a:latin typeface="Century Gothic" panose="020B0502020202020204" pitchFamily="34" charset="0"/>
              <a:ea typeface="+mn-ea"/>
              <a:cs typeface="+mn-cs"/>
            </a:rPr>
            <a:t> </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fontAlgn="base"/>
          <a:r>
            <a:rPr lang="es-ES" sz="1000" b="0" i="0">
              <a:solidFill>
                <a:schemeClr val="dk1"/>
              </a:solidFill>
              <a:effectLst/>
              <a:latin typeface="Century Gothic" panose="020B0502020202020204" pitchFamily="34" charset="0"/>
              <a:ea typeface="+mn-ea"/>
              <a:cs typeface="+mn-cs"/>
            </a:rPr>
            <a:t>Una vez que las medidas de mitigación son presentadas, el Titular del Certificado puede agregar medidas de mitigación adicionales o alternativas que hayan sido identificadas por él mismo.  </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fontAlgn="base"/>
          <a:r>
            <a:rPr lang="es-ES" sz="1000" b="0" i="0">
              <a:solidFill>
                <a:schemeClr val="dk1"/>
              </a:solidFill>
              <a:effectLst/>
              <a:latin typeface="Century Gothic" panose="020B0502020202020204" pitchFamily="34" charset="0"/>
              <a:ea typeface="+mn-ea"/>
              <a:cs typeface="+mn-cs"/>
            </a:rPr>
            <a:t>Las medidas</a:t>
          </a:r>
          <a:r>
            <a:rPr lang="es-ES" sz="1000" b="0" i="0" baseline="0">
              <a:solidFill>
                <a:schemeClr val="dk1"/>
              </a:solidFill>
              <a:effectLst/>
              <a:latin typeface="Century Gothic" panose="020B0502020202020204" pitchFamily="34" charset="0"/>
              <a:ea typeface="+mn-ea"/>
              <a:cs typeface="+mn-cs"/>
            </a:rPr>
            <a:t> de mitigación deben ser incluidas en el Plan de Administración y su aplicación debe ser supervisada.</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fontAlgn="base"/>
          <a:r>
            <a:rPr lang="es-ES" sz="1000">
              <a:solidFill>
                <a:schemeClr val="dk1"/>
              </a:solidFill>
              <a:effectLst/>
              <a:latin typeface="Century Gothic" panose="020B0502020202020204" pitchFamily="34" charset="0"/>
              <a:ea typeface="+mn-ea"/>
              <a:cs typeface="+mn-cs"/>
            </a:rPr>
            <a:t>La Herramienta</a:t>
          </a:r>
          <a:r>
            <a:rPr lang="es-ES" sz="1000" baseline="0">
              <a:solidFill>
                <a:schemeClr val="dk1"/>
              </a:solidFill>
              <a:effectLst/>
              <a:latin typeface="Century Gothic" panose="020B0502020202020204" pitchFamily="34" charset="0"/>
              <a:ea typeface="+mn-ea"/>
              <a:cs typeface="+mn-cs"/>
            </a:rPr>
            <a:t> de Evaluación de Riesgos Agrícolas consistirá en una evaluación básica de los </a:t>
          </a:r>
          <a:r>
            <a:rPr lang="es-ES" sz="1000" b="1" baseline="0">
              <a:solidFill>
                <a:schemeClr val="dk1"/>
              </a:solidFill>
              <a:effectLst/>
              <a:latin typeface="Century Gothic" panose="020B0502020202020204" pitchFamily="34" charset="0"/>
              <a:ea typeface="+mn-ea"/>
              <a:cs typeface="+mn-cs"/>
            </a:rPr>
            <a:t>riesgos</a:t>
          </a:r>
          <a:r>
            <a:rPr lang="es-ES" sz="1000" baseline="0">
              <a:solidFill>
                <a:schemeClr val="dk1"/>
              </a:solidFill>
              <a:effectLst/>
              <a:latin typeface="Century Gothic" panose="020B0502020202020204" pitchFamily="34" charset="0"/>
              <a:ea typeface="+mn-ea"/>
              <a:cs typeface="+mn-cs"/>
            </a:rPr>
            <a:t> (etapa de preparación que se repetirá después de tres años), y una </a:t>
          </a:r>
          <a:r>
            <a:rPr lang="es-ES" sz="1000" b="1" baseline="0">
              <a:solidFill>
                <a:schemeClr val="dk1"/>
              </a:solidFill>
              <a:effectLst/>
              <a:latin typeface="Century Gothic" panose="020B0502020202020204" pitchFamily="34" charset="0"/>
              <a:ea typeface="+mn-ea"/>
              <a:cs typeface="+mn-cs"/>
            </a:rPr>
            <a:t>evaluación</a:t>
          </a:r>
          <a:r>
            <a:rPr lang="es-ES" sz="1000" baseline="0">
              <a:solidFill>
                <a:schemeClr val="dk1"/>
              </a:solidFill>
              <a:effectLst/>
              <a:latin typeface="Century Gothic" panose="020B0502020202020204" pitchFamily="34" charset="0"/>
              <a:ea typeface="+mn-ea"/>
              <a:cs typeface="+mn-cs"/>
            </a:rPr>
            <a:t> detallada de los riesgos (primer año, que se repetirá después de tres años). </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r>
            <a:rPr lang="es-ES" sz="1000" i="1" baseline="0">
              <a:solidFill>
                <a:schemeClr val="dk1"/>
              </a:solidFill>
              <a:effectLst/>
              <a:latin typeface="Century Gothic" panose="020B0502020202020204" pitchFamily="34" charset="0"/>
              <a:ea typeface="+mn-ea"/>
              <a:cs typeface="+mn-cs"/>
            </a:rPr>
            <a:t>La evaluación detallada de los riesgos está todavía en etapa de desarrollo. Se espera que la Herramienta de Evaluación de Riesgos Agrícolas sea integrada en la plataforma digital de certificación en una etapa posterior.</a:t>
          </a:r>
          <a:endParaRPr lang="en-US" sz="1000" i="1" baseline="0">
            <a:solidFill>
              <a:sysClr val="windowText" lastClr="000000"/>
            </a:solidFill>
            <a:effectLst/>
            <a:latin typeface="Century Gothic" panose="020B0502020202020204" pitchFamily="34" charset="0"/>
          </a:endParaRPr>
        </a:p>
        <a:p>
          <a:pPr rtl="0" fontAlgn="base"/>
          <a:endParaRPr lang="en-US" sz="1000" i="1">
            <a:solidFill>
              <a:sysClr val="windowText" lastClr="000000"/>
            </a:solidFill>
            <a:latin typeface="Century Gothic" panose="020B0502020202020204" pitchFamily="34" charset="0"/>
          </a:endParaRPr>
        </a:p>
      </xdr:txBody>
    </xdr:sp>
    <xdr:clientData/>
  </xdr:twoCellAnchor>
  <xdr:oneCellAnchor>
    <xdr:from>
      <xdr:col>0</xdr:col>
      <xdr:colOff>565150</xdr:colOff>
      <xdr:row>35</xdr:row>
      <xdr:rowOff>75405</xdr:rowOff>
    </xdr:from>
    <xdr:ext cx="8591550" cy="5821045"/>
    <xdr:sp macro="" textlink="">
      <xdr:nvSpPr>
        <xdr:cNvPr id="3" name="TextBox 5">
          <a:extLst>
            <a:ext uri="{FF2B5EF4-FFF2-40B4-BE49-F238E27FC236}">
              <a16:creationId xmlns:a16="http://schemas.microsoft.com/office/drawing/2014/main" id="{E59BC78F-00F6-41F1-9D99-52ADDE2D06DB}"/>
            </a:ext>
          </a:extLst>
        </xdr:cNvPr>
        <xdr:cNvSpPr txBox="1"/>
      </xdr:nvSpPr>
      <xdr:spPr>
        <a:xfrm>
          <a:off x="565150" y="6742905"/>
          <a:ext cx="8591550" cy="5821045"/>
        </a:xfrm>
        <a:prstGeom prst="rect">
          <a:avLst/>
        </a:prstGeom>
        <a:solidFill>
          <a:srgbClr val="85C4E3">
            <a:alpha val="50196"/>
          </a:srgbClr>
        </a:solidFill>
        <a:ln>
          <a:solidFill>
            <a:srgbClr val="85C4E3"/>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noAutofit/>
        </a:bodyPr>
        <a:lstStyle/>
        <a:p>
          <a:r>
            <a:rPr lang="es-ES" sz="1000" b="1">
              <a:solidFill>
                <a:schemeClr val="dk1"/>
              </a:solidFill>
              <a:effectLst/>
              <a:latin typeface="Century Gothic" panose="020B0502020202020204" pitchFamily="34" charset="0"/>
              <a:ea typeface="+mn-ea"/>
              <a:cs typeface="+mn-cs"/>
            </a:rPr>
            <a:t>La Herramienta de Evaluación de Riesgos Agrícolas en el estándar</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r>
            <a:rPr lang="es-ES" sz="1000" u="sng">
              <a:solidFill>
                <a:schemeClr val="dk1"/>
              </a:solidFill>
              <a:effectLst/>
              <a:latin typeface="Century Gothic" panose="020B0502020202020204" pitchFamily="34" charset="0"/>
              <a:ea typeface="+mn-ea"/>
              <a:cs typeface="+mn-cs"/>
            </a:rPr>
            <a:t>Evaluación Básica de Riesgos Agrícolas (Requisitos Clave):</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r>
            <a:rPr lang="es-ES" sz="1000" b="1">
              <a:solidFill>
                <a:schemeClr val="dk1"/>
              </a:solidFill>
              <a:effectLst/>
              <a:latin typeface="Century Gothic" panose="020B0502020202020204" pitchFamily="34" charset="0"/>
              <a:ea typeface="+mn-ea"/>
              <a:cs typeface="+mn-cs"/>
            </a:rPr>
            <a:t>Requisito 1.3.1</a:t>
          </a:r>
          <a:r>
            <a:rPr lang="es-ES" sz="1000">
              <a:solidFill>
                <a:schemeClr val="dk1"/>
              </a:solidFill>
              <a:effectLst/>
              <a:latin typeface="Century Gothic" panose="020B0502020202020204" pitchFamily="34" charset="0"/>
              <a:ea typeface="+mn-ea"/>
              <a:cs typeface="+mn-cs"/>
            </a:rPr>
            <a:t>:  La administración realiza una evaluación de riesgos de acuerdo con los requisitos de este estándar, utilizando la Herramienta de Evaluación de Riesgos Agrícolas al menos cada tres años. </a:t>
          </a:r>
          <a:br>
            <a:rPr lang="es-ES" sz="1000">
              <a:solidFill>
                <a:schemeClr val="dk1"/>
              </a:solidFill>
              <a:effectLst/>
              <a:latin typeface="Century Gothic" panose="020B0502020202020204" pitchFamily="34" charset="0"/>
              <a:ea typeface="+mn-ea"/>
              <a:cs typeface="+mn-cs"/>
            </a:rPr>
          </a:br>
          <a:r>
            <a:rPr lang="es-ES" sz="1000" b="1">
              <a:solidFill>
                <a:schemeClr val="dk1"/>
              </a:solidFill>
              <a:effectLst/>
              <a:latin typeface="Century Gothic" panose="020B0502020202020204" pitchFamily="34" charset="0"/>
              <a:ea typeface="+mn-ea"/>
              <a:cs typeface="+mn-cs"/>
            </a:rPr>
            <a:t>Requisito 1.6.2</a:t>
          </a:r>
          <a:r>
            <a:rPr lang="es-ES" sz="1000">
              <a:solidFill>
                <a:schemeClr val="dk1"/>
              </a:solidFill>
              <a:effectLst/>
              <a:latin typeface="Century Gothic" panose="020B0502020202020204" pitchFamily="34" charset="0"/>
              <a:ea typeface="+mn-ea"/>
              <a:cs typeface="+mn-cs"/>
            </a:rPr>
            <a:t>: La persona encargada/el comité realiza las siguientes actividades: Aplica medidas de mitigación de igualdad de género siguiendo la Evaluación Básica de Riesgos Agrícolas o la Evaluación de Riesgos de la Cadena de Suministros, e incluye estas medidas en el Plan Administrativo  </a:t>
          </a:r>
          <a:br>
            <a:rPr lang="es-ES" sz="1000">
              <a:solidFill>
                <a:schemeClr val="dk1"/>
              </a:solidFill>
              <a:effectLst/>
              <a:latin typeface="Century Gothic" panose="020B0502020202020204" pitchFamily="34" charset="0"/>
              <a:ea typeface="+mn-ea"/>
              <a:cs typeface="+mn-cs"/>
            </a:rPr>
          </a:br>
          <a:r>
            <a:rPr lang="es-ES" sz="1000" b="1">
              <a:solidFill>
                <a:schemeClr val="dk1"/>
              </a:solidFill>
              <a:effectLst/>
              <a:latin typeface="Century Gothic" panose="020B0502020202020204" pitchFamily="34" charset="0"/>
              <a:ea typeface="+mn-ea"/>
              <a:cs typeface="+mn-cs"/>
            </a:rPr>
            <a:t>Requisito 4.1.1</a:t>
          </a:r>
          <a:r>
            <a:rPr lang="es-ES" sz="1000">
              <a:solidFill>
                <a:schemeClr val="dk1"/>
              </a:solidFill>
              <a:effectLst/>
              <a:latin typeface="Century Gothic" panose="020B0502020202020204" pitchFamily="34" charset="0"/>
              <a:ea typeface="+mn-ea"/>
              <a:cs typeface="+mn-cs"/>
            </a:rPr>
            <a:t>:  Las variedades de plantas para plantar, su injerto y su actualización se seleccionan en función a la calidad, la productividad, la resistencia a las plagas y enfermedades y a su adaptación al clima durante su vida útil. Esto se realiza de acuerdo a las conclusiones de la Evaluación de Riesgos Agrícolas (1.3.1) sobre el clima.  </a:t>
          </a:r>
          <a:br>
            <a:rPr lang="es-ES" sz="1000">
              <a:solidFill>
                <a:schemeClr val="dk1"/>
              </a:solidFill>
              <a:effectLst/>
              <a:latin typeface="Century Gothic" panose="020B0502020202020204" pitchFamily="34" charset="0"/>
              <a:ea typeface="+mn-ea"/>
              <a:cs typeface="+mn-cs"/>
            </a:rPr>
          </a:br>
          <a:r>
            <a:rPr lang="es-ES" sz="1000" b="1">
              <a:solidFill>
                <a:schemeClr val="dk1"/>
              </a:solidFill>
              <a:effectLst/>
              <a:latin typeface="Century Gothic" panose="020B0502020202020204" pitchFamily="34" charset="0"/>
              <a:ea typeface="+mn-ea"/>
              <a:cs typeface="+mn-cs"/>
            </a:rPr>
            <a:t>Requisito 5.1.2</a:t>
          </a:r>
          <a:r>
            <a:rPr lang="es-ES" sz="1000">
              <a:solidFill>
                <a:schemeClr val="dk1"/>
              </a:solidFill>
              <a:effectLst/>
              <a:latin typeface="Century Gothic" panose="020B0502020202020204" pitchFamily="34" charset="0"/>
              <a:ea typeface="+mn-ea"/>
              <a:cs typeface="+mn-cs"/>
            </a:rPr>
            <a:t>: El representante/comité de administración incluye las medidas de mitigación en el Plan Administrativo según su identificación por la Evaluación de Riesgos de la Cadena de Suministros y aplica las medidas correspondientes. La Evaluación básica de riesgo de la finca se repite al menos cada tres años.  </a:t>
          </a:r>
          <a:br>
            <a:rPr lang="es-ES" sz="1000">
              <a:solidFill>
                <a:schemeClr val="dk1"/>
              </a:solidFill>
              <a:effectLst/>
              <a:latin typeface="Century Gothic" panose="020B0502020202020204" pitchFamily="34" charset="0"/>
              <a:ea typeface="+mn-ea"/>
              <a:cs typeface="+mn-cs"/>
            </a:rPr>
          </a:br>
          <a:r>
            <a:rPr lang="es-ES" sz="1000" b="1">
              <a:solidFill>
                <a:schemeClr val="dk1"/>
              </a:solidFill>
              <a:effectLst/>
              <a:latin typeface="Century Gothic" panose="020B0502020202020204" pitchFamily="34" charset="0"/>
              <a:ea typeface="+mn-ea"/>
              <a:cs typeface="+mn-cs"/>
            </a:rPr>
            <a:t>Requisito 6.1.3</a:t>
          </a:r>
          <a:r>
            <a:rPr lang="es-ES" sz="1000">
              <a:solidFill>
                <a:schemeClr val="dk1"/>
              </a:solidFill>
              <a:effectLst/>
              <a:latin typeface="Century Gothic" panose="020B0502020202020204" pitchFamily="34" charset="0"/>
              <a:ea typeface="+mn-ea"/>
              <a:cs typeface="+mn-cs"/>
            </a:rPr>
            <a:t> </a:t>
          </a:r>
          <a:r>
            <a:rPr lang="es-ES" sz="1000" b="1">
              <a:solidFill>
                <a:schemeClr val="dk1"/>
              </a:solidFill>
              <a:effectLst/>
              <a:latin typeface="Century Gothic" panose="020B0502020202020204" pitchFamily="34" charset="0"/>
              <a:ea typeface="+mn-ea"/>
              <a:cs typeface="+mn-cs"/>
            </a:rPr>
            <a:t>(fincas grandes, fincas certificadas individualmente)</a:t>
          </a:r>
          <a:r>
            <a:rPr lang="es-ES" sz="1000">
              <a:solidFill>
                <a:schemeClr val="dk1"/>
              </a:solidFill>
              <a:effectLst/>
              <a:latin typeface="Century Gothic" panose="020B0502020202020204" pitchFamily="34" charset="0"/>
              <a:ea typeface="+mn-ea"/>
              <a:cs typeface="+mn-cs"/>
            </a:rPr>
            <a:t>: La administración incluye las medidas de mitigación de la Herramienta de Evaluación de Riesgos Agrícolas en 1.3.1 con respecto a los Altos Valores de Conservación en el plan administrativo (1.3.2). La administración aplica estas medidas. </a:t>
          </a:r>
          <a:br>
            <a:rPr lang="es-ES" sz="1000">
              <a:solidFill>
                <a:schemeClr val="dk1"/>
              </a:solidFill>
              <a:effectLst/>
              <a:latin typeface="Century Gothic" panose="020B0502020202020204" pitchFamily="34" charset="0"/>
              <a:ea typeface="+mn-ea"/>
              <a:cs typeface="+mn-cs"/>
            </a:rPr>
          </a:br>
          <a:r>
            <a:rPr lang="es-ES" sz="1000" b="1">
              <a:solidFill>
                <a:schemeClr val="dk1"/>
              </a:solidFill>
              <a:effectLst/>
              <a:latin typeface="Century Gothic" panose="020B0502020202020204" pitchFamily="34" charset="0"/>
              <a:ea typeface="+mn-ea"/>
              <a:cs typeface="+mn-cs"/>
            </a:rPr>
            <a:t>Requisito 6.1.4</a:t>
          </a:r>
          <a:r>
            <a:rPr lang="es-ES" sz="1000">
              <a:solidFill>
                <a:schemeClr val="dk1"/>
              </a:solidFill>
              <a:effectLst/>
              <a:latin typeface="Century Gothic" panose="020B0502020202020204" pitchFamily="34" charset="0"/>
              <a:ea typeface="+mn-ea"/>
              <a:cs typeface="+mn-cs"/>
            </a:rPr>
            <a:t> </a:t>
          </a:r>
          <a:r>
            <a:rPr lang="es-ES" sz="1000" b="1">
              <a:solidFill>
                <a:schemeClr val="dk1"/>
              </a:solidFill>
              <a:effectLst/>
              <a:latin typeface="Century Gothic" panose="020B0502020202020204" pitchFamily="34" charset="0"/>
              <a:ea typeface="+mn-ea"/>
              <a:cs typeface="+mn-cs"/>
            </a:rPr>
            <a:t>(Certificación Grupal, Mejoras)</a:t>
          </a:r>
          <a:r>
            <a:rPr lang="es-ES" sz="1000">
              <a:solidFill>
                <a:schemeClr val="dk1"/>
              </a:solidFill>
              <a:effectLst/>
              <a:latin typeface="Century Gothic" panose="020B0502020202020204" pitchFamily="34" charset="0"/>
              <a:ea typeface="+mn-ea"/>
              <a:cs typeface="+mn-cs"/>
            </a:rPr>
            <a:t>: La administración incluye las medidas de mitigación de la Herramienta de Evaluación de Riesgos Agrícolas en 1.3.1 con respecto a los Altos Valores de Conservación en el plan administrativo (1.3.2.). La administración aplica estas medidas. </a:t>
          </a:r>
          <a:br>
            <a:rPr lang="es-ES" sz="1000">
              <a:solidFill>
                <a:schemeClr val="dk1"/>
              </a:solidFill>
              <a:effectLst/>
              <a:latin typeface="Century Gothic" panose="020B0502020202020204" pitchFamily="34" charset="0"/>
              <a:ea typeface="+mn-ea"/>
              <a:cs typeface="+mn-cs"/>
            </a:rPr>
          </a:br>
          <a:r>
            <a:rPr lang="es-ES" sz="1000">
              <a:solidFill>
                <a:schemeClr val="dk1"/>
              </a:solidFill>
              <a:effectLst/>
              <a:latin typeface="Century Gothic" panose="020B0502020202020204" pitchFamily="34" charset="0"/>
              <a:ea typeface="+mn-ea"/>
              <a:cs typeface="+mn-cs"/>
            </a:rPr>
            <a:t>(La administración del grupo aplica las medidas de mitigación ACV desde el primer año en adelante)</a:t>
          </a:r>
          <a:br>
            <a:rPr lang="es-ES" sz="1000">
              <a:solidFill>
                <a:schemeClr val="dk1"/>
              </a:solidFill>
              <a:effectLst/>
              <a:latin typeface="Century Gothic" panose="020B0502020202020204" pitchFamily="34" charset="0"/>
              <a:ea typeface="+mn-ea"/>
              <a:cs typeface="+mn-cs"/>
            </a:rPr>
          </a:br>
          <a:r>
            <a:rPr lang="es-ES" sz="1000" b="1">
              <a:solidFill>
                <a:schemeClr val="dk1"/>
              </a:solidFill>
              <a:effectLst/>
              <a:latin typeface="Century Gothic" panose="020B0502020202020204" pitchFamily="34" charset="0"/>
              <a:ea typeface="+mn-ea"/>
              <a:cs typeface="+mn-cs"/>
            </a:rPr>
            <a:t>Requisito 6.2.1</a:t>
          </a:r>
          <a:r>
            <a:rPr lang="es-ES" sz="1000">
              <a:solidFill>
                <a:schemeClr val="dk1"/>
              </a:solidFill>
              <a:effectLst/>
              <a:latin typeface="Century Gothic" panose="020B0502020202020204" pitchFamily="34" charset="0"/>
              <a:ea typeface="+mn-ea"/>
              <a:cs typeface="+mn-cs"/>
            </a:rPr>
            <a:t>: La administración desarrolla e implementa un plan para la conservación de los ecosistemas naturales. El plan se basa en el mapa solicitado en la cláusula 1.2.9 y en la sección de los ecosistemas naturales de la Herramienta de Evaluación de Riesgos Agrícolas en la cláusula 1.3.1, el cual es actualizado anualmente. </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r>
            <a:rPr lang="es-ES" sz="1000" u="sng">
              <a:solidFill>
                <a:schemeClr val="dk1"/>
              </a:solidFill>
              <a:effectLst/>
              <a:latin typeface="Century Gothic" panose="020B0502020202020204" pitchFamily="34" charset="0"/>
              <a:ea typeface="+mn-ea"/>
              <a:cs typeface="+mn-cs"/>
            </a:rPr>
            <a:t>Evaluación detallada de los Riesgos Agrícolas (Requisitos de optimización):</a:t>
          </a:r>
          <a:br>
            <a:rPr lang="es-ES" sz="1000">
              <a:solidFill>
                <a:schemeClr val="dk1"/>
              </a:solidFill>
              <a:effectLst/>
              <a:latin typeface="Century Gothic" panose="020B0502020202020204" pitchFamily="34" charset="0"/>
              <a:ea typeface="+mn-ea"/>
              <a:cs typeface="+mn-cs"/>
            </a:rPr>
          </a:br>
          <a:r>
            <a:rPr lang="es-ES" sz="1000" b="1">
              <a:solidFill>
                <a:schemeClr val="dk1"/>
              </a:solidFill>
              <a:effectLst/>
              <a:latin typeface="Century Gothic" panose="020B0502020202020204" pitchFamily="34" charset="0"/>
              <a:ea typeface="+mn-ea"/>
              <a:cs typeface="+mn-cs"/>
            </a:rPr>
            <a:t>Requisito 1.3.5</a:t>
          </a:r>
          <a:r>
            <a:rPr lang="es-ES" sz="1000">
              <a:solidFill>
                <a:schemeClr val="dk1"/>
              </a:solidFill>
              <a:effectLst/>
              <a:latin typeface="Century Gothic" panose="020B0502020202020204" pitchFamily="34" charset="0"/>
              <a:ea typeface="+mn-ea"/>
              <a:cs typeface="+mn-cs"/>
            </a:rPr>
            <a:t>: Basado en los resultados de la Evaluación Básica de Riesgos Agrícolas (1.3.1), la administración lleva a cabo la Evaluación detallada de Riesgos Agrícolas para evaluar las amenazas climáticas y las medidas de mitigación correspondientes adaptadas al contexto regional.</a:t>
          </a:r>
          <a:br>
            <a:rPr lang="es-ES" sz="1000">
              <a:solidFill>
                <a:schemeClr val="dk1"/>
              </a:solidFill>
              <a:effectLst/>
              <a:latin typeface="Century Gothic" panose="020B0502020202020204" pitchFamily="34" charset="0"/>
              <a:ea typeface="+mn-ea"/>
              <a:cs typeface="+mn-cs"/>
            </a:rPr>
          </a:br>
          <a:r>
            <a:rPr lang="es-ES" sz="1000" b="1">
              <a:solidFill>
                <a:schemeClr val="dk1"/>
              </a:solidFill>
              <a:effectLst/>
              <a:latin typeface="Century Gothic" panose="020B0502020202020204" pitchFamily="34" charset="0"/>
              <a:ea typeface="+mn-ea"/>
              <a:cs typeface="+mn-cs"/>
            </a:rPr>
            <a:t>Requisito 1.6.3</a:t>
          </a:r>
          <a:r>
            <a:rPr lang="es-ES" sz="1000">
              <a:solidFill>
                <a:schemeClr val="dk1"/>
              </a:solidFill>
              <a:effectLst/>
              <a:latin typeface="Century Gothic" panose="020B0502020202020204" pitchFamily="34" charset="0"/>
              <a:ea typeface="+mn-ea"/>
              <a:cs typeface="+mn-cs"/>
            </a:rPr>
            <a:t>: A partir del primer año, el comité/persona responsable: Implementa la Herramienta de Evaluación de Riesgos Agrícolas y esto se repite por lo menos cada tres años </a:t>
          </a:r>
          <a:br>
            <a:rPr lang="es-ES" sz="1000">
              <a:solidFill>
                <a:schemeClr val="dk1"/>
              </a:solidFill>
              <a:effectLst/>
              <a:latin typeface="Century Gothic" panose="020B0502020202020204" pitchFamily="34" charset="0"/>
              <a:ea typeface="+mn-ea"/>
              <a:cs typeface="+mn-cs"/>
            </a:rPr>
          </a:br>
          <a:r>
            <a:rPr lang="es-ES" sz="1000" b="1">
              <a:solidFill>
                <a:schemeClr val="dk1"/>
              </a:solidFill>
              <a:effectLst/>
              <a:latin typeface="Century Gothic" panose="020B0502020202020204" pitchFamily="34" charset="0"/>
              <a:ea typeface="+mn-ea"/>
              <a:cs typeface="+mn-cs"/>
            </a:rPr>
            <a:t>Requisitos 5.1.5</a:t>
          </a:r>
          <a:r>
            <a:rPr lang="es-ES" sz="1000">
              <a:solidFill>
                <a:schemeClr val="dk1"/>
              </a:solidFill>
              <a:effectLst/>
              <a:latin typeface="Century Gothic" panose="020B0502020202020204" pitchFamily="34" charset="0"/>
              <a:ea typeface="+mn-ea"/>
              <a:cs typeface="+mn-cs"/>
            </a:rPr>
            <a:t>: En el primer año de certificación, el representante/comité de administración: </a:t>
          </a:r>
          <a:br>
            <a:rPr lang="es-ES" sz="1000">
              <a:solidFill>
                <a:schemeClr val="dk1"/>
              </a:solidFill>
              <a:effectLst/>
              <a:latin typeface="Century Gothic" panose="020B0502020202020204" pitchFamily="34" charset="0"/>
              <a:ea typeface="+mn-ea"/>
              <a:cs typeface="+mn-cs"/>
            </a:rPr>
          </a:br>
          <a:r>
            <a:rPr lang="es-ES" sz="1000">
              <a:solidFill>
                <a:schemeClr val="dk1"/>
              </a:solidFill>
              <a:effectLst/>
              <a:latin typeface="Century Gothic" panose="020B0502020202020204" pitchFamily="34" charset="0"/>
              <a:ea typeface="+mn-ea"/>
              <a:cs typeface="+mn-cs"/>
            </a:rPr>
            <a:t>Aplica la Evaluación de los Riesgos Agrícolas </a:t>
          </a:r>
          <a:br>
            <a:rPr lang="es-ES" sz="1000">
              <a:solidFill>
                <a:schemeClr val="dk1"/>
              </a:solidFill>
              <a:effectLst/>
              <a:latin typeface="Century Gothic" panose="020B0502020202020204" pitchFamily="34" charset="0"/>
              <a:ea typeface="+mn-ea"/>
              <a:cs typeface="+mn-cs"/>
            </a:rPr>
          </a:br>
          <a:r>
            <a:rPr lang="es-ES" sz="1000">
              <a:solidFill>
                <a:schemeClr val="dk1"/>
              </a:solidFill>
              <a:effectLst/>
              <a:latin typeface="Century Gothic" panose="020B0502020202020204" pitchFamily="34" charset="0"/>
              <a:ea typeface="+mn-ea"/>
              <a:cs typeface="+mn-cs"/>
            </a:rPr>
            <a:t>Incluye las medidas de mitigación correspondientes en el Plan Administrativo (1.3.2) </a:t>
          </a:r>
          <a:br>
            <a:rPr lang="es-ES" sz="1000">
              <a:solidFill>
                <a:schemeClr val="dk1"/>
              </a:solidFill>
              <a:effectLst/>
              <a:latin typeface="Century Gothic" panose="020B0502020202020204" pitchFamily="34" charset="0"/>
              <a:ea typeface="+mn-ea"/>
              <a:cs typeface="+mn-cs"/>
            </a:rPr>
          </a:br>
          <a:r>
            <a:rPr lang="es-ES" sz="1000">
              <a:solidFill>
                <a:schemeClr val="dk1"/>
              </a:solidFill>
              <a:effectLst/>
              <a:latin typeface="Century Gothic" panose="020B0502020202020204" pitchFamily="34" charset="0"/>
              <a:ea typeface="+mn-ea"/>
              <a:cs typeface="+mn-cs"/>
            </a:rPr>
            <a:t>Implementación de estas medidas </a:t>
          </a:r>
          <a:endParaRPr lang="en-NL" sz="1000">
            <a:effectLst/>
            <a:latin typeface="Century Gothic" panose="020B0502020202020204" pitchFamily="34" charset="0"/>
          </a:endParaRPr>
        </a:p>
      </xdr:txBody>
    </xdr:sp>
    <xdr:clientData/>
  </xdr:oneCellAnchor>
  <xdr:oneCellAnchor>
    <xdr:from>
      <xdr:col>11</xdr:col>
      <xdr:colOff>666750</xdr:colOff>
      <xdr:row>1</xdr:row>
      <xdr:rowOff>183356</xdr:rowOff>
    </xdr:from>
    <xdr:ext cx="11125200" cy="6234111"/>
    <xdr:sp macro="" textlink="">
      <xdr:nvSpPr>
        <xdr:cNvPr id="4" name="TextBox 7">
          <a:extLst>
            <a:ext uri="{FF2B5EF4-FFF2-40B4-BE49-F238E27FC236}">
              <a16:creationId xmlns:a16="http://schemas.microsoft.com/office/drawing/2014/main" id="{2BCE8447-07E8-458C-A720-9DCB71E2614B}"/>
            </a:ext>
            <a:ext uri="{147F2762-F138-4A5C-976F-8EAC2B608ADB}">
              <a16:predDERef xmlns:a16="http://schemas.microsoft.com/office/drawing/2014/main" pred="{57F0733E-3E66-45CA-82EA-2F74CDFFD55B}"/>
            </a:ext>
          </a:extLst>
        </xdr:cNvPr>
        <xdr:cNvSpPr txBox="1"/>
      </xdr:nvSpPr>
      <xdr:spPr>
        <a:xfrm>
          <a:off x="7215188" y="373856"/>
          <a:ext cx="11125200" cy="6234111"/>
        </a:xfrm>
        <a:prstGeom prst="rect">
          <a:avLst/>
        </a:prstGeom>
        <a:solidFill>
          <a:srgbClr val="CCDE82">
            <a:alpha val="50196"/>
          </a:srgbClr>
        </a:solidFill>
        <a:ln>
          <a:solidFill>
            <a:srgbClr val="CCDE82"/>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pPr eaLnBrk="1" fontAlgn="auto" latinLnBrk="0" hangingPunct="1"/>
          <a:r>
            <a:rPr lang="es-ES" sz="1000" b="1" i="0" baseline="0">
              <a:solidFill>
                <a:schemeClr val="dk1"/>
              </a:solidFill>
              <a:effectLst/>
              <a:latin typeface="Century Gothic" panose="020B0502020202020204" pitchFamily="34" charset="0"/>
              <a:ea typeface="+mn-ea"/>
              <a:cs typeface="+mn-cs"/>
            </a:rPr>
            <a:t>¿Porqué una Herramienta de Evaluación de Riesgos Agrícolas</a:t>
          </a:r>
          <a:r>
            <a:rPr lang="es-ES" sz="1000" b="0" i="0" baseline="0">
              <a:solidFill>
                <a:schemeClr val="dk1"/>
              </a:solidFill>
              <a:effectLst/>
              <a:latin typeface="Century Gothic" panose="020B0502020202020204" pitchFamily="34" charset="0"/>
              <a:ea typeface="+mn-ea"/>
              <a:cs typeface="+mn-cs"/>
            </a:rPr>
            <a:t>?</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eaLnBrk="1" fontAlgn="auto" latinLnBrk="0" hangingPunct="1"/>
          <a:r>
            <a:rPr lang="es-ES" sz="1000" b="0" i="0" baseline="0">
              <a:solidFill>
                <a:schemeClr val="dk1"/>
              </a:solidFill>
              <a:effectLst/>
              <a:latin typeface="Century Gothic" panose="020B0502020202020204" pitchFamily="34" charset="0"/>
              <a:ea typeface="+mn-ea"/>
              <a:cs typeface="+mn-cs"/>
            </a:rPr>
            <a:t>Para apoyar a los Titulares de Certificados a definir lo que se necesita para alcanzar los resultados del Estándar: </a:t>
          </a:r>
          <a:br>
            <a:rPr lang="es-ES" sz="1000">
              <a:solidFill>
                <a:schemeClr val="dk1"/>
              </a:solidFill>
              <a:effectLst/>
              <a:latin typeface="Century Gothic" panose="020B0502020202020204" pitchFamily="34" charset="0"/>
              <a:ea typeface="+mn-ea"/>
              <a:cs typeface="+mn-cs"/>
            </a:rPr>
          </a:br>
          <a:r>
            <a:rPr lang="es-ES" sz="1000">
              <a:solidFill>
                <a:schemeClr val="dk1"/>
              </a:solidFill>
              <a:effectLst/>
              <a:latin typeface="Century Gothic" panose="020B0502020202020204" pitchFamily="34" charset="0"/>
              <a:ea typeface="+mn-ea"/>
              <a:cs typeface="+mn-cs"/>
            </a:rPr>
            <a:t>- </a:t>
          </a:r>
          <a:r>
            <a:rPr lang="es-ES" sz="1000" b="0" i="0" baseline="0">
              <a:solidFill>
                <a:schemeClr val="dk1"/>
              </a:solidFill>
              <a:effectLst/>
              <a:latin typeface="Century Gothic" panose="020B0502020202020204" pitchFamily="34" charset="0"/>
              <a:ea typeface="+mn-ea"/>
              <a:cs typeface="+mn-cs"/>
            </a:rPr>
            <a:t>Debido a que </a:t>
          </a:r>
          <a:r>
            <a:rPr lang="es-ES" sz="1000" b="1" i="0" baseline="0">
              <a:solidFill>
                <a:schemeClr val="dk1"/>
              </a:solidFill>
              <a:effectLst/>
              <a:latin typeface="Century Gothic" panose="020B0502020202020204" pitchFamily="34" charset="0"/>
              <a:ea typeface="+mn-ea"/>
              <a:cs typeface="+mn-cs"/>
            </a:rPr>
            <a:t>este estándar no puede cubrir todas las diferentes circunstancias </a:t>
          </a:r>
          <a:r>
            <a:rPr lang="es-ES" sz="1000" b="0" i="0" baseline="0">
              <a:solidFill>
                <a:schemeClr val="dk1"/>
              </a:solidFill>
              <a:effectLst/>
              <a:latin typeface="Century Gothic" panose="020B0502020202020204" pitchFamily="34" charset="0"/>
              <a:ea typeface="+mn-ea"/>
              <a:cs typeface="+mn-cs"/>
            </a:rPr>
            <a:t>que puedan ocurrir en una finca, en un grupo o en una determinada área. </a:t>
          </a:r>
          <a:br>
            <a:rPr lang="es-ES" sz="1000">
              <a:solidFill>
                <a:schemeClr val="dk1"/>
              </a:solidFill>
              <a:effectLst/>
              <a:latin typeface="Century Gothic" panose="020B0502020202020204" pitchFamily="34" charset="0"/>
              <a:ea typeface="+mn-ea"/>
              <a:cs typeface="+mn-cs"/>
            </a:rPr>
          </a:br>
          <a:r>
            <a:rPr lang="es-ES" sz="1000">
              <a:solidFill>
                <a:schemeClr val="dk1"/>
              </a:solidFill>
              <a:effectLst/>
              <a:latin typeface="Century Gothic" panose="020B0502020202020204" pitchFamily="34" charset="0"/>
              <a:ea typeface="+mn-ea"/>
              <a:cs typeface="+mn-cs"/>
            </a:rPr>
            <a:t>- </a:t>
          </a:r>
          <a:r>
            <a:rPr lang="es-ES" sz="1000" b="0" i="0" baseline="0">
              <a:solidFill>
                <a:schemeClr val="dk1"/>
              </a:solidFill>
              <a:effectLst/>
              <a:latin typeface="Century Gothic" panose="020B0502020202020204" pitchFamily="34" charset="0"/>
              <a:ea typeface="+mn-ea"/>
              <a:cs typeface="+mn-cs"/>
            </a:rPr>
            <a:t>Debido a que el Estándar</a:t>
          </a:r>
          <a:r>
            <a:rPr lang="es-ES" sz="1000" b="1" i="0" baseline="0">
              <a:solidFill>
                <a:schemeClr val="dk1"/>
              </a:solidFill>
              <a:effectLst/>
              <a:latin typeface="Century Gothic" panose="020B0502020202020204" pitchFamily="34" charset="0"/>
              <a:ea typeface="+mn-ea"/>
              <a:cs typeface="+mn-cs"/>
            </a:rPr>
            <a:t> no puede prescribir </a:t>
          </a:r>
          <a:r>
            <a:rPr lang="es-ES" sz="1000" b="0" i="0" baseline="0">
              <a:solidFill>
                <a:schemeClr val="dk1"/>
              </a:solidFill>
              <a:effectLst/>
              <a:latin typeface="Century Gothic" panose="020B0502020202020204" pitchFamily="34" charset="0"/>
              <a:ea typeface="+mn-ea"/>
              <a:cs typeface="+mn-cs"/>
            </a:rPr>
            <a:t>para todas las circunstancias que constituyen las mejores prácticas o las </a:t>
          </a:r>
          <a:r>
            <a:rPr lang="es-ES" sz="1000" b="1" i="0" baseline="0">
              <a:solidFill>
                <a:schemeClr val="dk1"/>
              </a:solidFill>
              <a:effectLst/>
              <a:latin typeface="Century Gothic" panose="020B0502020202020204" pitchFamily="34" charset="0"/>
              <a:ea typeface="+mn-ea"/>
              <a:cs typeface="+mn-cs"/>
            </a:rPr>
            <a:t>medidas más efectivas</a:t>
          </a:r>
          <a:r>
            <a:rPr lang="es-ES" sz="1000" b="0" i="0" baseline="0">
              <a:solidFill>
                <a:schemeClr val="dk1"/>
              </a:solidFill>
              <a:effectLst/>
              <a:latin typeface="Century Gothic" panose="020B0502020202020204" pitchFamily="34" charset="0"/>
              <a:ea typeface="+mn-ea"/>
              <a:cs typeface="+mn-cs"/>
            </a:rPr>
            <a:t>. </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eaLnBrk="1" fontAlgn="auto" latinLnBrk="0" hangingPunct="1"/>
          <a:r>
            <a:rPr lang="es-ES" sz="1000" b="0" i="0" baseline="0">
              <a:solidFill>
                <a:schemeClr val="dk1"/>
              </a:solidFill>
              <a:effectLst/>
              <a:latin typeface="Century Gothic" panose="020B0502020202020204" pitchFamily="34" charset="0"/>
              <a:ea typeface="+mn-ea"/>
              <a:cs typeface="+mn-cs"/>
            </a:rPr>
            <a:t>La herramienta es una </a:t>
          </a:r>
          <a:r>
            <a:rPr lang="es-ES" sz="1000" b="1" i="0" baseline="0">
              <a:solidFill>
                <a:schemeClr val="dk1"/>
              </a:solidFill>
              <a:effectLst/>
              <a:latin typeface="Century Gothic" panose="020B0502020202020204" pitchFamily="34" charset="0"/>
              <a:ea typeface="+mn-ea"/>
              <a:cs typeface="+mn-cs"/>
            </a:rPr>
            <a:t>guía</a:t>
          </a:r>
          <a:r>
            <a:rPr lang="es-ES" sz="1000" b="0" i="0" baseline="0">
              <a:solidFill>
                <a:schemeClr val="dk1"/>
              </a:solidFill>
              <a:effectLst/>
              <a:latin typeface="Century Gothic" panose="020B0502020202020204" pitchFamily="34" charset="0"/>
              <a:ea typeface="+mn-ea"/>
              <a:cs typeface="+mn-cs"/>
            </a:rPr>
            <a:t> para que los titulares de certificados identifiquen la mejor manera de reducir los riesgos y de realizar los objetivos de sostenibilidad al responder a un conjunto de preguntas predefinidas. </a:t>
          </a:r>
          <a:br>
            <a:rPr lang="es-ES" sz="1000">
              <a:solidFill>
                <a:schemeClr val="dk1"/>
              </a:solidFill>
              <a:effectLst/>
              <a:latin typeface="Century Gothic" panose="020B0502020202020204" pitchFamily="34" charset="0"/>
              <a:ea typeface="+mn-ea"/>
              <a:cs typeface="+mn-cs"/>
            </a:rPr>
          </a:br>
          <a:r>
            <a:rPr lang="es-ES" sz="1000" b="0" i="0" baseline="0">
              <a:solidFill>
                <a:schemeClr val="dk1"/>
              </a:solidFill>
              <a:effectLst/>
              <a:latin typeface="Century Gothic" panose="020B0502020202020204" pitchFamily="34" charset="0"/>
              <a:ea typeface="+mn-ea"/>
              <a:cs typeface="+mn-cs"/>
            </a:rPr>
            <a:t>La herramienta no es </a:t>
          </a:r>
          <a:r>
            <a:rPr lang="es-ES" sz="1000" i="0" baseline="0">
              <a:solidFill>
                <a:schemeClr val="dk1"/>
              </a:solidFill>
              <a:effectLst/>
              <a:latin typeface="Century Gothic" panose="020B0502020202020204" pitchFamily="34" charset="0"/>
              <a:ea typeface="+mn-ea"/>
              <a:cs typeface="+mn-cs"/>
            </a:rPr>
            <a:t>usada</a:t>
          </a:r>
          <a:r>
            <a:rPr lang="es-ES" sz="1000" b="0" i="0" baseline="0">
              <a:solidFill>
                <a:schemeClr val="dk1"/>
              </a:solidFill>
              <a:effectLst/>
              <a:latin typeface="Century Gothic" panose="020B0502020202020204" pitchFamily="34" charset="0"/>
              <a:ea typeface="+mn-ea"/>
              <a:cs typeface="+mn-cs"/>
            </a:rPr>
            <a:t> para </a:t>
          </a:r>
          <a:r>
            <a:rPr lang="es-ES" sz="1000" b="1" i="0" baseline="0">
              <a:solidFill>
                <a:schemeClr val="dk1"/>
              </a:solidFill>
              <a:effectLst/>
              <a:latin typeface="Century Gothic" panose="020B0502020202020204" pitchFamily="34" charset="0"/>
              <a:ea typeface="+mn-ea"/>
              <a:cs typeface="+mn-cs"/>
            </a:rPr>
            <a:t>juzgar</a:t>
          </a:r>
          <a:r>
            <a:rPr lang="es-ES" sz="1000" b="0" i="0" baseline="0">
              <a:solidFill>
                <a:schemeClr val="dk1"/>
              </a:solidFill>
              <a:effectLst/>
              <a:latin typeface="Century Gothic" panose="020B0502020202020204" pitchFamily="34" charset="0"/>
              <a:ea typeface="+mn-ea"/>
              <a:cs typeface="+mn-cs"/>
            </a:rPr>
            <a:t> </a:t>
          </a:r>
          <a:r>
            <a:rPr lang="es-ES" sz="1000" b="1" i="0" baseline="0">
              <a:solidFill>
                <a:schemeClr val="dk1"/>
              </a:solidFill>
              <a:effectLst/>
              <a:latin typeface="Century Gothic" panose="020B0502020202020204" pitchFamily="34" charset="0"/>
              <a:ea typeface="+mn-ea"/>
              <a:cs typeface="+mn-cs"/>
            </a:rPr>
            <a:t>el nivel de riesgo </a:t>
          </a:r>
          <a:r>
            <a:rPr lang="es-ES" sz="1000" b="0" i="0" baseline="0">
              <a:solidFill>
                <a:schemeClr val="dk1"/>
              </a:solidFill>
              <a:effectLst/>
              <a:latin typeface="Century Gothic" panose="020B0502020202020204" pitchFamily="34" charset="0"/>
              <a:ea typeface="+mn-ea"/>
              <a:cs typeface="+mn-cs"/>
            </a:rPr>
            <a:t>de los titulares de los certificados. </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eaLnBrk="1" fontAlgn="auto" latinLnBrk="0" hangingPunct="1"/>
          <a:r>
            <a:rPr lang="es-ES" sz="1000" b="1" i="0" baseline="0">
              <a:solidFill>
                <a:schemeClr val="dk1"/>
              </a:solidFill>
              <a:effectLst/>
              <a:latin typeface="Century Gothic" panose="020B0502020202020204" pitchFamily="34" charset="0"/>
              <a:ea typeface="+mn-ea"/>
              <a:cs typeface="+mn-cs"/>
            </a:rPr>
            <a:t>Contenido</a:t>
          </a:r>
          <a:br>
            <a:rPr lang="es-ES" sz="1000">
              <a:solidFill>
                <a:schemeClr val="dk1"/>
              </a:solidFill>
              <a:effectLst/>
              <a:latin typeface="Century Gothic" panose="020B0502020202020204" pitchFamily="34" charset="0"/>
              <a:ea typeface="+mn-ea"/>
              <a:cs typeface="+mn-cs"/>
            </a:rPr>
          </a:br>
          <a:r>
            <a:rPr lang="es-ES" sz="1000" b="0" i="0" baseline="0">
              <a:solidFill>
                <a:schemeClr val="dk1"/>
              </a:solidFill>
              <a:effectLst/>
              <a:latin typeface="Century Gothic" panose="020B0502020202020204" pitchFamily="34" charset="0"/>
              <a:ea typeface="+mn-ea"/>
              <a:cs typeface="+mn-cs"/>
            </a:rPr>
            <a:t>Los </a:t>
          </a:r>
          <a:r>
            <a:rPr lang="es-ES" sz="1000" b="1" i="0" baseline="0">
              <a:solidFill>
                <a:schemeClr val="dk1"/>
              </a:solidFill>
              <a:effectLst/>
              <a:latin typeface="Century Gothic" panose="020B0502020202020204" pitchFamily="34" charset="0"/>
              <a:ea typeface="+mn-ea"/>
              <a:cs typeface="+mn-cs"/>
            </a:rPr>
            <a:t>temas</a:t>
          </a:r>
          <a:r>
            <a:rPr lang="es-ES" sz="1000" b="0" i="0" baseline="0">
              <a:solidFill>
                <a:schemeClr val="dk1"/>
              </a:solidFill>
              <a:effectLst/>
              <a:latin typeface="Century Gothic" panose="020B0502020202020204" pitchFamily="34" charset="0"/>
              <a:ea typeface="+mn-ea"/>
              <a:cs typeface="+mn-cs"/>
            </a:rPr>
            <a:t> tratados por la Herramienta de Evaluación de Riesgos Agrícolas es:</a:t>
          </a:r>
          <a:br>
            <a:rPr lang="es-ES" sz="1000">
              <a:solidFill>
                <a:schemeClr val="dk1"/>
              </a:solidFill>
              <a:effectLst/>
              <a:latin typeface="Century Gothic" panose="020B0502020202020204" pitchFamily="34" charset="0"/>
              <a:ea typeface="+mn-ea"/>
              <a:cs typeface="+mn-cs"/>
            </a:rPr>
          </a:br>
          <a:r>
            <a:rPr lang="es-ES" sz="1000">
              <a:solidFill>
                <a:schemeClr val="dk1"/>
              </a:solidFill>
              <a:effectLst/>
              <a:latin typeface="Century Gothic" panose="020B0502020202020204" pitchFamily="34" charset="0"/>
              <a:ea typeface="+mn-ea"/>
              <a:cs typeface="+mn-cs"/>
            </a:rPr>
            <a:t>- </a:t>
          </a:r>
          <a:r>
            <a:rPr lang="es-ES" sz="1000" b="0" i="1" baseline="0">
              <a:solidFill>
                <a:schemeClr val="dk1"/>
              </a:solidFill>
              <a:effectLst/>
              <a:latin typeface="Century Gothic" panose="020B0502020202020204" pitchFamily="34" charset="0"/>
              <a:ea typeface="+mn-ea"/>
              <a:cs typeface="+mn-cs"/>
            </a:rPr>
            <a:t>Administración</a:t>
          </a:r>
          <a:r>
            <a:rPr lang="es-ES" sz="1000" b="0" i="0" baseline="0">
              <a:solidFill>
                <a:schemeClr val="dk1"/>
              </a:solidFill>
              <a:effectLst/>
              <a:latin typeface="Century Gothic" panose="020B0502020202020204" pitchFamily="34" charset="0"/>
              <a:ea typeface="+mn-ea"/>
              <a:cs typeface="+mn-cs"/>
            </a:rPr>
            <a:t>: área agrícola, productividad y rentabilidad, trazabilidad, mecanismo para reclamaciones</a:t>
          </a:r>
          <a:br>
            <a:rPr lang="es-ES" sz="1000">
              <a:solidFill>
                <a:schemeClr val="dk1"/>
              </a:solidFill>
              <a:effectLst/>
              <a:latin typeface="Century Gothic" panose="020B0502020202020204" pitchFamily="34" charset="0"/>
              <a:ea typeface="+mn-ea"/>
              <a:cs typeface="+mn-cs"/>
            </a:rPr>
          </a:br>
          <a:r>
            <a:rPr lang="es-ES" sz="1000">
              <a:solidFill>
                <a:schemeClr val="dk1"/>
              </a:solidFill>
              <a:effectLst/>
              <a:latin typeface="Century Gothic" panose="020B0502020202020204" pitchFamily="34" charset="0"/>
              <a:ea typeface="+mn-ea"/>
              <a:cs typeface="+mn-cs"/>
            </a:rPr>
            <a:t>- </a:t>
          </a:r>
          <a:r>
            <a:rPr lang="es-ES" sz="1000" b="0" i="1" baseline="0">
              <a:solidFill>
                <a:schemeClr val="dk1"/>
              </a:solidFill>
              <a:effectLst/>
              <a:latin typeface="Century Gothic" panose="020B0502020202020204" pitchFamily="34" charset="0"/>
              <a:ea typeface="+mn-ea"/>
              <a:cs typeface="+mn-cs"/>
            </a:rPr>
            <a:t>Agricultura</a:t>
          </a:r>
          <a:r>
            <a:rPr lang="es-ES" sz="1000" b="0" i="0" baseline="0">
              <a:solidFill>
                <a:schemeClr val="dk1"/>
              </a:solidFill>
              <a:effectLst/>
              <a:latin typeface="Century Gothic" panose="020B0502020202020204" pitchFamily="34" charset="0"/>
              <a:ea typeface="+mn-ea"/>
              <a:cs typeface="+mn-cs"/>
            </a:rPr>
            <a:t>: administración de productos agroquímicos, fertilidad del suelo y conservación</a:t>
          </a:r>
          <a:br>
            <a:rPr lang="es-ES" sz="1000">
              <a:solidFill>
                <a:schemeClr val="dk1"/>
              </a:solidFill>
              <a:effectLst/>
              <a:latin typeface="Century Gothic" panose="020B0502020202020204" pitchFamily="34" charset="0"/>
              <a:ea typeface="+mn-ea"/>
              <a:cs typeface="+mn-cs"/>
            </a:rPr>
          </a:br>
          <a:r>
            <a:rPr lang="es-ES" sz="1000">
              <a:solidFill>
                <a:schemeClr val="dk1"/>
              </a:solidFill>
              <a:effectLst/>
              <a:latin typeface="Century Gothic" panose="020B0502020202020204" pitchFamily="34" charset="0"/>
              <a:ea typeface="+mn-ea"/>
              <a:cs typeface="+mn-cs"/>
            </a:rPr>
            <a:t>-</a:t>
          </a:r>
          <a:r>
            <a:rPr lang="es-ES" sz="1000" b="0" i="1" baseline="0">
              <a:solidFill>
                <a:schemeClr val="dk1"/>
              </a:solidFill>
              <a:effectLst/>
              <a:latin typeface="Century Gothic" panose="020B0502020202020204" pitchFamily="34" charset="0"/>
              <a:ea typeface="+mn-ea"/>
              <a:cs typeface="+mn-cs"/>
            </a:rPr>
            <a:t> Social</a:t>
          </a:r>
          <a:r>
            <a:rPr lang="es-ES" sz="1000" b="0" i="0" baseline="0">
              <a:solidFill>
                <a:schemeClr val="dk1"/>
              </a:solidFill>
              <a:effectLst/>
              <a:latin typeface="Century Gothic" panose="020B0502020202020204" pitchFamily="34" charset="0"/>
              <a:ea typeface="+mn-ea"/>
              <a:cs typeface="+mn-cs"/>
            </a:rPr>
            <a:t>: evaluación y resolución (trabajo infantil, trabajo forzado, discriminación, violencia y acoso en el lugar de trabajo), igualdad de género, vivienda y condiciones de vida</a:t>
          </a:r>
          <a:br>
            <a:rPr lang="es-ES" sz="1000">
              <a:solidFill>
                <a:schemeClr val="dk1"/>
              </a:solidFill>
              <a:effectLst/>
              <a:latin typeface="Century Gothic" panose="020B0502020202020204" pitchFamily="34" charset="0"/>
              <a:ea typeface="+mn-ea"/>
              <a:cs typeface="+mn-cs"/>
            </a:rPr>
          </a:br>
          <a:r>
            <a:rPr lang="es-ES" sz="1000">
              <a:solidFill>
                <a:schemeClr val="dk1"/>
              </a:solidFill>
              <a:effectLst/>
              <a:latin typeface="Century Gothic" panose="020B0502020202020204" pitchFamily="34" charset="0"/>
              <a:ea typeface="+mn-ea"/>
              <a:cs typeface="+mn-cs"/>
            </a:rPr>
            <a:t>- </a:t>
          </a:r>
          <a:r>
            <a:rPr lang="es-ES" sz="1000" b="0" i="1" baseline="0">
              <a:solidFill>
                <a:schemeClr val="dk1"/>
              </a:solidFill>
              <a:effectLst/>
              <a:latin typeface="Century Gothic" panose="020B0502020202020204" pitchFamily="34" charset="0"/>
              <a:ea typeface="+mn-ea"/>
              <a:cs typeface="+mn-cs"/>
            </a:rPr>
            <a:t>Medio Ambiente</a:t>
          </a:r>
          <a:r>
            <a:rPr lang="es-ES" sz="1000" b="0" i="0" baseline="0">
              <a:solidFill>
                <a:schemeClr val="dk1"/>
              </a:solidFill>
              <a:effectLst/>
              <a:latin typeface="Century Gothic" panose="020B0502020202020204" pitchFamily="34" charset="0"/>
              <a:ea typeface="+mn-ea"/>
              <a:cs typeface="+mn-cs"/>
            </a:rPr>
            <a:t>: evaluación de Áreas de Alto Valor de Conservación y conservación y fortalecimiento de ecosistemas naturales y vegetación, cambio climático</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eaLnBrk="1" fontAlgn="auto" latinLnBrk="0" hangingPunct="1"/>
          <a:r>
            <a:rPr lang="es-ES" sz="1000" b="0" i="0" baseline="0">
              <a:solidFill>
                <a:schemeClr val="dk1"/>
              </a:solidFill>
              <a:effectLst/>
              <a:latin typeface="Century Gothic" panose="020B0502020202020204" pitchFamily="34" charset="0"/>
              <a:ea typeface="+mn-ea"/>
              <a:cs typeface="+mn-cs"/>
            </a:rPr>
            <a:t>Para cada tema se realiza un número limitado de </a:t>
          </a:r>
          <a:r>
            <a:rPr lang="es-ES" sz="1000" b="1" i="0" baseline="0">
              <a:solidFill>
                <a:schemeClr val="dk1"/>
              </a:solidFill>
              <a:effectLst/>
              <a:latin typeface="Century Gothic" panose="020B0502020202020204" pitchFamily="34" charset="0"/>
              <a:ea typeface="+mn-ea"/>
              <a:cs typeface="+mn-cs"/>
            </a:rPr>
            <a:t>preguntas</a:t>
          </a:r>
          <a:r>
            <a:rPr lang="es-ES" sz="1000" b="0" i="0" baseline="0">
              <a:solidFill>
                <a:schemeClr val="dk1"/>
              </a:solidFill>
              <a:effectLst/>
              <a:latin typeface="Century Gothic" panose="020B0502020202020204" pitchFamily="34" charset="0"/>
              <a:ea typeface="+mn-ea"/>
              <a:cs typeface="+mn-cs"/>
            </a:rPr>
            <a:t> que deben ser contestadas con un </a:t>
          </a:r>
          <a:r>
            <a:rPr lang="es-ES" sz="1000" b="1" i="0" baseline="0">
              <a:solidFill>
                <a:schemeClr val="dk1"/>
              </a:solidFill>
              <a:effectLst/>
              <a:latin typeface="Century Gothic" panose="020B0502020202020204" pitchFamily="34" charset="0"/>
              <a:ea typeface="+mn-ea"/>
              <a:cs typeface="+mn-cs"/>
            </a:rPr>
            <a:t>sí</a:t>
          </a:r>
          <a:r>
            <a:rPr lang="es-ES" sz="1000" b="0" i="0" baseline="0">
              <a:solidFill>
                <a:schemeClr val="dk1"/>
              </a:solidFill>
              <a:effectLst/>
              <a:latin typeface="Century Gothic" panose="020B0502020202020204" pitchFamily="34" charset="0"/>
              <a:ea typeface="+mn-ea"/>
              <a:cs typeface="+mn-cs"/>
            </a:rPr>
            <a:t> o </a:t>
          </a:r>
          <a:r>
            <a:rPr lang="es-ES" sz="1000" b="1" i="0" baseline="0">
              <a:solidFill>
                <a:schemeClr val="dk1"/>
              </a:solidFill>
              <a:effectLst/>
              <a:latin typeface="Century Gothic" panose="020B0502020202020204" pitchFamily="34" charset="0"/>
              <a:ea typeface="+mn-ea"/>
              <a:cs typeface="+mn-cs"/>
            </a:rPr>
            <a:t>un no</a:t>
          </a:r>
          <a:r>
            <a:rPr lang="es-ES" sz="1000" b="0" i="0" baseline="0">
              <a:solidFill>
                <a:schemeClr val="dk1"/>
              </a:solidFill>
              <a:effectLst/>
              <a:latin typeface="Century Gothic" panose="020B0502020202020204" pitchFamily="34" charset="0"/>
              <a:ea typeface="+mn-ea"/>
              <a:cs typeface="+mn-cs"/>
            </a:rPr>
            <a:t>. Dependiendo de la respuesta, </a:t>
          </a:r>
          <a:r>
            <a:rPr lang="es-ES" sz="1000" b="1" i="0" baseline="0">
              <a:solidFill>
                <a:schemeClr val="dk1"/>
              </a:solidFill>
              <a:effectLst/>
              <a:latin typeface="Century Gothic" panose="020B0502020202020204" pitchFamily="34" charset="0"/>
              <a:ea typeface="+mn-ea"/>
              <a:cs typeface="+mn-cs"/>
            </a:rPr>
            <a:t>recomendada, </a:t>
          </a:r>
          <a:r>
            <a:rPr lang="es-ES" sz="1000" b="0" i="0" baseline="0">
              <a:solidFill>
                <a:schemeClr val="dk1"/>
              </a:solidFill>
              <a:effectLst/>
              <a:latin typeface="Century Gothic" panose="020B0502020202020204" pitchFamily="34" charset="0"/>
              <a:ea typeface="+mn-ea"/>
              <a:cs typeface="+mn-cs"/>
            </a:rPr>
            <a:t> </a:t>
          </a:r>
          <a:r>
            <a:rPr lang="es-ES" sz="1000" b="1" i="0" baseline="0">
              <a:solidFill>
                <a:schemeClr val="dk1"/>
              </a:solidFill>
              <a:effectLst/>
              <a:latin typeface="Century Gothic" panose="020B0502020202020204" pitchFamily="34" charset="0"/>
              <a:ea typeface="+mn-ea"/>
              <a:cs typeface="+mn-cs"/>
            </a:rPr>
            <a:t>se muestran</a:t>
          </a:r>
          <a:r>
            <a:rPr lang="es-ES" sz="1000" b="0" i="0" baseline="0">
              <a:solidFill>
                <a:schemeClr val="dk1"/>
              </a:solidFill>
              <a:effectLst/>
              <a:latin typeface="Century Gothic" panose="020B0502020202020204" pitchFamily="34" charset="0"/>
              <a:ea typeface="+mn-ea"/>
              <a:cs typeface="+mn-cs"/>
            </a:rPr>
            <a:t> las medidas para la mitigación de riesgos. </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rtl="0" eaLnBrk="1" fontAlgn="auto" latinLnBrk="0" hangingPunct="1"/>
          <a:r>
            <a:rPr lang="es-ES" sz="1000" b="1" i="0" baseline="0">
              <a:solidFill>
                <a:schemeClr val="dk1"/>
              </a:solidFill>
              <a:effectLst/>
              <a:latin typeface="Century Gothic" panose="020B0502020202020204" pitchFamily="34" charset="0"/>
              <a:ea typeface="+mn-ea"/>
              <a:cs typeface="+mn-cs"/>
            </a:rPr>
            <a:t>Uso de la Herramienta de Evaluación de Riesgos Agrícolas</a:t>
          </a:r>
          <a:br>
            <a:rPr lang="es-ES" sz="1000">
              <a:solidFill>
                <a:schemeClr val="dk1"/>
              </a:solidFill>
              <a:effectLst/>
              <a:latin typeface="Century Gothic" panose="020B0502020202020204" pitchFamily="34" charset="0"/>
              <a:ea typeface="+mn-ea"/>
              <a:cs typeface="+mn-cs"/>
            </a:rPr>
          </a:br>
          <a:r>
            <a:rPr lang="es-ES" sz="1000" b="0" i="0" baseline="0">
              <a:solidFill>
                <a:schemeClr val="dk1"/>
              </a:solidFill>
              <a:effectLst/>
              <a:latin typeface="Century Gothic" panose="020B0502020202020204" pitchFamily="34" charset="0"/>
              <a:ea typeface="+mn-ea"/>
              <a:cs typeface="+mn-cs"/>
            </a:rPr>
            <a:t>La Herramienta de Evaluación de Riesgos Agrícolas se usa para la administración de un grupo o una finca individual para identificar las </a:t>
          </a:r>
          <a:r>
            <a:rPr lang="es-ES" sz="1000" b="1" i="0" baseline="0">
              <a:solidFill>
                <a:schemeClr val="dk1"/>
              </a:solidFill>
              <a:effectLst/>
              <a:latin typeface="Century Gothic" panose="020B0502020202020204" pitchFamily="34" charset="0"/>
              <a:ea typeface="+mn-ea"/>
              <a:cs typeface="+mn-cs"/>
            </a:rPr>
            <a:t>medidas que deben tomarse para mitigar los riesgos identificados</a:t>
          </a:r>
          <a:r>
            <a:rPr lang="es-ES" sz="1000" b="0" i="0" baseline="0">
              <a:solidFill>
                <a:schemeClr val="dk1"/>
              </a:solidFill>
              <a:effectLst/>
              <a:latin typeface="Century Gothic" panose="020B0502020202020204" pitchFamily="34" charset="0"/>
              <a:ea typeface="+mn-ea"/>
              <a:cs typeface="+mn-cs"/>
            </a:rPr>
            <a:t>.</a:t>
          </a:r>
          <a:br>
            <a:rPr lang="es-ES" sz="1000">
              <a:solidFill>
                <a:schemeClr val="dk1"/>
              </a:solidFill>
              <a:effectLst/>
              <a:latin typeface="Century Gothic" panose="020B0502020202020204" pitchFamily="34" charset="0"/>
              <a:ea typeface="+mn-ea"/>
              <a:cs typeface="+mn-cs"/>
            </a:rPr>
          </a:br>
          <a:r>
            <a:rPr lang="es-ES" sz="1000" b="0" i="0" baseline="0">
              <a:solidFill>
                <a:schemeClr val="dk1"/>
              </a:solidFill>
              <a:effectLst/>
              <a:latin typeface="Century Gothic" panose="020B0502020202020204" pitchFamily="34" charset="0"/>
              <a:ea typeface="+mn-ea"/>
              <a:cs typeface="+mn-cs"/>
            </a:rPr>
            <a:t>El resultado de la evaluación de riesgos es una lista de medidas que debe estar incluida en el </a:t>
          </a:r>
          <a:r>
            <a:rPr lang="es-ES" sz="1000" b="1" i="0" baseline="0">
              <a:solidFill>
                <a:schemeClr val="dk1"/>
              </a:solidFill>
              <a:effectLst/>
              <a:latin typeface="Century Gothic" panose="020B0502020202020204" pitchFamily="34" charset="0"/>
              <a:ea typeface="+mn-ea"/>
              <a:cs typeface="+mn-cs"/>
            </a:rPr>
            <a:t>Plan Administrativo</a:t>
          </a:r>
          <a:r>
            <a:rPr lang="es-ES" sz="1000" b="0" i="0" baseline="0">
              <a:solidFill>
                <a:schemeClr val="dk1"/>
              </a:solidFill>
              <a:effectLst/>
              <a:latin typeface="Century Gothic" panose="020B0502020202020204" pitchFamily="34" charset="0"/>
              <a:ea typeface="+mn-ea"/>
              <a:cs typeface="+mn-cs"/>
            </a:rPr>
            <a:t> desde el primer año de certificación, y tienen que ser actualizadas cada año basado en </a:t>
          </a:r>
          <a:r>
            <a:rPr lang="en-US" sz="1000" baseline="0">
              <a:solidFill>
                <a:schemeClr val="dk1"/>
              </a:solidFill>
              <a:effectLst/>
              <a:latin typeface="Century Gothic" panose="020B0502020202020204" pitchFamily="34" charset="0"/>
              <a:ea typeface="+mn-ea"/>
              <a:cs typeface="+mn-cs"/>
            </a:rPr>
            <a:t>1. el progreso que se muestra por el monitoreo y 2. resultados siguiente la actualización de la Evaluación de Riesgos que se hace cada tres años. </a:t>
          </a:r>
          <a:r>
            <a:rPr lang="es-ES" sz="1000" b="0" i="0" baseline="0">
              <a:solidFill>
                <a:schemeClr val="dk1"/>
              </a:solidFill>
              <a:effectLst/>
              <a:latin typeface="Century Gothic" panose="020B0502020202020204" pitchFamily="34" charset="0"/>
              <a:ea typeface="+mn-ea"/>
              <a:cs typeface="+mn-cs"/>
            </a:rPr>
            <a:t>La evaluación de riesgo detallada guiará las medidas a tomar desde primer año en adelante.</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eaLnBrk="1" fontAlgn="auto" latinLnBrk="0" hangingPunct="1"/>
          <a:r>
            <a:rPr lang="es-ES" sz="1000" b="0" i="0" baseline="0">
              <a:solidFill>
                <a:schemeClr val="dk1"/>
              </a:solidFill>
              <a:effectLst/>
              <a:latin typeface="Century Gothic" panose="020B0502020202020204" pitchFamily="34" charset="0"/>
              <a:ea typeface="+mn-ea"/>
              <a:cs typeface="+mn-cs"/>
            </a:rPr>
            <a:t>La adopción de medidas de mitigación para cada uno de los riesgos identificados es </a:t>
          </a:r>
          <a:r>
            <a:rPr lang="es-ES" sz="1000" b="1" i="0" baseline="0">
              <a:solidFill>
                <a:schemeClr val="dk1"/>
              </a:solidFill>
              <a:effectLst/>
              <a:latin typeface="Century Gothic" panose="020B0502020202020204" pitchFamily="34" charset="0"/>
              <a:ea typeface="+mn-ea"/>
              <a:cs typeface="+mn-cs"/>
            </a:rPr>
            <a:t>obligatoria</a:t>
          </a:r>
          <a:r>
            <a:rPr lang="es-ES" sz="1000" b="0" i="0" baseline="0">
              <a:solidFill>
                <a:schemeClr val="dk1"/>
              </a:solidFill>
              <a:effectLst/>
              <a:latin typeface="Century Gothic" panose="020B0502020202020204" pitchFamily="34" charset="0"/>
              <a:ea typeface="+mn-ea"/>
              <a:cs typeface="+mn-cs"/>
            </a:rPr>
            <a:t>. Rainforest Alliance recomienda firmemente las medidas de mitigación propuestas, pero con cierta flexibilidad para otras medidas de mitigación si se consideran más eficaces para el contexto específico del Titular del Certificado. Si el Titular del Certificado decide tomar medidas diferentes, también debe justificarlas e incluirlas en el Plan de Administración.</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pPr eaLnBrk="1" fontAlgn="auto" latinLnBrk="0" hangingPunct="1"/>
          <a:r>
            <a:rPr lang="es-ES" sz="1000" b="0" i="0" baseline="0">
              <a:solidFill>
                <a:schemeClr val="dk1"/>
              </a:solidFill>
              <a:effectLst/>
              <a:latin typeface="Century Gothic" panose="020B0502020202020204" pitchFamily="34" charset="0"/>
              <a:ea typeface="+mn-ea"/>
              <a:cs typeface="+mn-cs"/>
            </a:rPr>
            <a:t>Los </a:t>
          </a:r>
          <a:r>
            <a:rPr lang="es-ES" sz="1000" b="1" i="0" baseline="0">
              <a:solidFill>
                <a:schemeClr val="dk1"/>
              </a:solidFill>
              <a:effectLst/>
              <a:latin typeface="Century Gothic" panose="020B0502020202020204" pitchFamily="34" charset="0"/>
              <a:ea typeface="+mn-ea"/>
              <a:cs typeface="+mn-cs"/>
            </a:rPr>
            <a:t>auditores</a:t>
          </a:r>
          <a:r>
            <a:rPr lang="es-ES" sz="1000" b="0" i="0" baseline="0">
              <a:solidFill>
                <a:schemeClr val="dk1"/>
              </a:solidFill>
              <a:effectLst/>
              <a:latin typeface="Century Gothic" panose="020B0502020202020204" pitchFamily="34" charset="0"/>
              <a:ea typeface="+mn-ea"/>
              <a:cs typeface="+mn-cs"/>
            </a:rPr>
            <a:t> verificarán si se ha llevado a cabo la evaluación de riesgos, comprobarán la calidad de la evaluación, si las medidas están incluidas en el Plan Administrativo y si se están aplicando. </a:t>
          </a:r>
          <a:br>
            <a:rPr lang="es-ES" sz="1000">
              <a:solidFill>
                <a:schemeClr val="dk1"/>
              </a:solidFill>
              <a:effectLst/>
              <a:latin typeface="Century Gothic" panose="020B0502020202020204" pitchFamily="34" charset="0"/>
              <a:ea typeface="+mn-ea"/>
              <a:cs typeface="+mn-cs"/>
            </a:rPr>
          </a:br>
          <a:endParaRPr lang="en-NL" sz="1000">
            <a:effectLst/>
            <a:latin typeface="Century Gothic" panose="020B0502020202020204" pitchFamily="34" charset="0"/>
          </a:endParaRPr>
        </a:p>
        <a:p>
          <a:r>
            <a:rPr lang="es-ES" sz="1000" b="0" i="0" baseline="0">
              <a:solidFill>
                <a:schemeClr val="dk1"/>
              </a:solidFill>
              <a:effectLst/>
              <a:latin typeface="Century Gothic" panose="020B0502020202020204" pitchFamily="34" charset="0"/>
              <a:ea typeface="+mn-ea"/>
              <a:cs typeface="+mn-cs"/>
            </a:rPr>
            <a:t>La información sobre la evaluación </a:t>
          </a:r>
          <a:r>
            <a:rPr lang="es-ES" sz="1000" b="1" i="0" baseline="0">
              <a:solidFill>
                <a:schemeClr val="dk1"/>
              </a:solidFill>
              <a:effectLst/>
              <a:latin typeface="Century Gothic" panose="020B0502020202020204" pitchFamily="34" charset="0"/>
              <a:ea typeface="+mn-ea"/>
              <a:cs typeface="+mn-cs"/>
            </a:rPr>
            <a:t>de riesgos</a:t>
          </a:r>
          <a:r>
            <a:rPr lang="es-ES" sz="1000" b="0" i="0" baseline="0">
              <a:solidFill>
                <a:schemeClr val="dk1"/>
              </a:solidFill>
              <a:effectLst/>
              <a:latin typeface="Century Gothic" panose="020B0502020202020204" pitchFamily="34" charset="0"/>
              <a:ea typeface="+mn-ea"/>
              <a:cs typeface="+mn-cs"/>
            </a:rPr>
            <a:t> no será compartida en forma externa por Rainforest Alliance, solamente para fines de auditoría. Rainforest Alliance podría usar la información proveniente de la herramienta de evaluación de riesgos con fines de aprendizaje y para la modificación y mejoramiento de la herramienta, por ejemplo, agregando las medidas recomendadas.</a:t>
          </a:r>
          <a:endParaRPr lang="en-US" sz="1000" b="0" i="0">
            <a:solidFill>
              <a:sysClr val="windowText" lastClr="000000"/>
            </a:solidFill>
            <a:effectLst/>
            <a:latin typeface="Century Gothic" panose="020B0502020202020204" pitchFamily="34" charset="0"/>
            <a:ea typeface="+mn-ea"/>
            <a:cs typeface="+mn-cs"/>
          </a:endParaRPr>
        </a:p>
        <a:p>
          <a:pPr rtl="0" fontAlgn="base"/>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5</xdr:row>
      <xdr:rowOff>0</xdr:rowOff>
    </xdr:from>
    <xdr:to>
      <xdr:col>33</xdr:col>
      <xdr:colOff>6350</xdr:colOff>
      <xdr:row>6</xdr:row>
      <xdr:rowOff>177800</xdr:rowOff>
    </xdr:to>
    <xdr:sp macro="" textlink="">
      <xdr:nvSpPr>
        <xdr:cNvPr id="2" name="Group Box 37" hidden="1">
          <a:extLst>
            <a:ext uri="{63B3BB69-23CF-44E3-9099-C40C66FF867C}">
              <a14:compatExt xmlns:a14="http://schemas.microsoft.com/office/drawing/2010/main" spid="_x0000_s2085"/>
            </a:ext>
            <a:ext uri="{FF2B5EF4-FFF2-40B4-BE49-F238E27FC236}">
              <a16:creationId xmlns:a16="http://schemas.microsoft.com/office/drawing/2014/main" id="{86A76B7C-F267-422E-A333-FC0BE7717821}"/>
            </a:ext>
            <a:ext uri="{147F2762-F138-4A5C-976F-8EAC2B608ADB}">
              <a16:predDERef xmlns:a16="http://schemas.microsoft.com/office/drawing/2014/main" pred="{00000000-0008-0000-0200-000024080000}"/>
            </a:ext>
          </a:extLst>
        </xdr:cNvPr>
        <xdr:cNvSpPr/>
      </xdr:nvSpPr>
      <xdr:spPr bwMode="auto">
        <a:xfrm>
          <a:off x="18440400" y="8534400"/>
          <a:ext cx="13420725" cy="3810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11</xdr:col>
      <xdr:colOff>0</xdr:colOff>
      <xdr:row>5</xdr:row>
      <xdr:rowOff>0</xdr:rowOff>
    </xdr:from>
    <xdr:to>
      <xdr:col>33</xdr:col>
      <xdr:colOff>6350</xdr:colOff>
      <xdr:row>6</xdr:row>
      <xdr:rowOff>177800</xdr:rowOff>
    </xdr:to>
    <xdr:sp macro="" textlink="">
      <xdr:nvSpPr>
        <xdr:cNvPr id="3" name="Group Box 42" hidden="1">
          <a:extLst>
            <a:ext uri="{63B3BB69-23CF-44E3-9099-C40C66FF867C}">
              <a14:compatExt xmlns:a14="http://schemas.microsoft.com/office/drawing/2010/main" spid="_x0000_s2090"/>
            </a:ext>
            <a:ext uri="{FF2B5EF4-FFF2-40B4-BE49-F238E27FC236}">
              <a16:creationId xmlns:a16="http://schemas.microsoft.com/office/drawing/2014/main" id="{9D91A364-FAB1-434D-9A86-F0FC87BFCC08}"/>
            </a:ext>
            <a:ext uri="{147F2762-F138-4A5C-976F-8EAC2B608ADB}">
              <a16:predDERef xmlns:a16="http://schemas.microsoft.com/office/drawing/2014/main" pred="{86A76B7C-F267-422E-A333-FC0BE7717821}"/>
            </a:ext>
          </a:extLst>
        </xdr:cNvPr>
        <xdr:cNvSpPr/>
      </xdr:nvSpPr>
      <xdr:spPr bwMode="auto">
        <a:xfrm>
          <a:off x="18440400" y="8534400"/>
          <a:ext cx="13420725" cy="3810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4" name="Option Button 51" hidden="1">
          <a:extLst>
            <a:ext uri="{63B3BB69-23CF-44E3-9099-C40C66FF867C}">
              <a14:compatExt xmlns:a14="http://schemas.microsoft.com/office/drawing/2010/main" spid="_x0000_s2099"/>
            </a:ext>
            <a:ext uri="{FF2B5EF4-FFF2-40B4-BE49-F238E27FC236}">
              <a16:creationId xmlns:a16="http://schemas.microsoft.com/office/drawing/2014/main" id="{B215CD7F-1766-4334-8C6F-EE965ED7E7C5}"/>
            </a:ext>
            <a:ext uri="{147F2762-F138-4A5C-976F-8EAC2B608ADB}">
              <a16:predDERef xmlns:a16="http://schemas.microsoft.com/office/drawing/2014/main" pred="{9D91A364-FAB1-434D-9A86-F0FC87BFCC08}"/>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5" name="Option Button 52" hidden="1">
          <a:extLst>
            <a:ext uri="{63B3BB69-23CF-44E3-9099-C40C66FF867C}">
              <a14:compatExt xmlns:a14="http://schemas.microsoft.com/office/drawing/2010/main" spid="_x0000_s2100"/>
            </a:ext>
            <a:ext uri="{FF2B5EF4-FFF2-40B4-BE49-F238E27FC236}">
              <a16:creationId xmlns:a16="http://schemas.microsoft.com/office/drawing/2014/main" id="{E1A2AC2C-0324-44BC-8F7B-D2A02AF6D68B}"/>
            </a:ext>
            <a:ext uri="{147F2762-F138-4A5C-976F-8EAC2B608ADB}">
              <a16:predDERef xmlns:a16="http://schemas.microsoft.com/office/drawing/2014/main" pred="{B215CD7F-1766-4334-8C6F-EE965ED7E7C5}"/>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6" name="Option Button 53" hidden="1">
          <a:extLst>
            <a:ext uri="{63B3BB69-23CF-44E3-9099-C40C66FF867C}">
              <a14:compatExt xmlns:a14="http://schemas.microsoft.com/office/drawing/2010/main" spid="_x0000_s2101"/>
            </a:ext>
            <a:ext uri="{FF2B5EF4-FFF2-40B4-BE49-F238E27FC236}">
              <a16:creationId xmlns:a16="http://schemas.microsoft.com/office/drawing/2014/main" id="{913E1879-6D5D-4427-B79E-AAB04D14D2EF}"/>
            </a:ext>
            <a:ext uri="{147F2762-F138-4A5C-976F-8EAC2B608ADB}">
              <a16:predDERef xmlns:a16="http://schemas.microsoft.com/office/drawing/2014/main" pred="{E1A2AC2C-0324-44BC-8F7B-D2A02AF6D68B}"/>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7" name="Option Button 54" hidden="1">
          <a:extLst>
            <a:ext uri="{63B3BB69-23CF-44E3-9099-C40C66FF867C}">
              <a14:compatExt xmlns:a14="http://schemas.microsoft.com/office/drawing/2010/main" spid="_x0000_s2102"/>
            </a:ext>
            <a:ext uri="{FF2B5EF4-FFF2-40B4-BE49-F238E27FC236}">
              <a16:creationId xmlns:a16="http://schemas.microsoft.com/office/drawing/2014/main" id="{1AD26929-CA2B-4C6A-BB8B-DB840F73B6E3}"/>
            </a:ext>
            <a:ext uri="{147F2762-F138-4A5C-976F-8EAC2B608ADB}">
              <a16:predDERef xmlns:a16="http://schemas.microsoft.com/office/drawing/2014/main" pred="{913E1879-6D5D-4427-B79E-AAB04D14D2EF}"/>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8" name="Option Button 59" hidden="1">
          <a:extLst>
            <a:ext uri="{63B3BB69-23CF-44E3-9099-C40C66FF867C}">
              <a14:compatExt xmlns:a14="http://schemas.microsoft.com/office/drawing/2010/main" spid="_x0000_s2107"/>
            </a:ext>
            <a:ext uri="{FF2B5EF4-FFF2-40B4-BE49-F238E27FC236}">
              <a16:creationId xmlns:a16="http://schemas.microsoft.com/office/drawing/2014/main" id="{BDEE6BE6-DCD0-4362-AD6F-79B35C38856D}"/>
            </a:ext>
            <a:ext uri="{147F2762-F138-4A5C-976F-8EAC2B608ADB}">
              <a16:predDERef xmlns:a16="http://schemas.microsoft.com/office/drawing/2014/main" pred="{1AD26929-CA2B-4C6A-BB8B-DB840F73B6E3}"/>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9" name="Option Button 60" hidden="1">
          <a:extLst>
            <a:ext uri="{63B3BB69-23CF-44E3-9099-C40C66FF867C}">
              <a14:compatExt xmlns:a14="http://schemas.microsoft.com/office/drawing/2010/main" spid="_x0000_s2108"/>
            </a:ext>
            <a:ext uri="{FF2B5EF4-FFF2-40B4-BE49-F238E27FC236}">
              <a16:creationId xmlns:a16="http://schemas.microsoft.com/office/drawing/2014/main" id="{529BA80F-BABA-4871-88FB-F2B1863D6CE2}"/>
            </a:ext>
            <a:ext uri="{147F2762-F138-4A5C-976F-8EAC2B608ADB}">
              <a16:predDERef xmlns:a16="http://schemas.microsoft.com/office/drawing/2014/main" pred="{BDEE6BE6-DCD0-4362-AD6F-79B35C38856D}"/>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10" name="Option Button 61" hidden="1">
          <a:extLst>
            <a:ext uri="{63B3BB69-23CF-44E3-9099-C40C66FF867C}">
              <a14:compatExt xmlns:a14="http://schemas.microsoft.com/office/drawing/2010/main" spid="_x0000_s2109"/>
            </a:ext>
            <a:ext uri="{FF2B5EF4-FFF2-40B4-BE49-F238E27FC236}">
              <a16:creationId xmlns:a16="http://schemas.microsoft.com/office/drawing/2014/main" id="{D86556EC-0FA9-4D77-9B32-8BEFBBA97FB9}"/>
            </a:ext>
            <a:ext uri="{147F2762-F138-4A5C-976F-8EAC2B608ADB}">
              <a16:predDERef xmlns:a16="http://schemas.microsoft.com/office/drawing/2014/main" pred="{529BA80F-BABA-4871-88FB-F2B1863D6CE2}"/>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11" name="Option Button 62" hidden="1">
          <a:extLst>
            <a:ext uri="{63B3BB69-23CF-44E3-9099-C40C66FF867C}">
              <a14:compatExt xmlns:a14="http://schemas.microsoft.com/office/drawing/2010/main" spid="_x0000_s2110"/>
            </a:ext>
            <a:ext uri="{FF2B5EF4-FFF2-40B4-BE49-F238E27FC236}">
              <a16:creationId xmlns:a16="http://schemas.microsoft.com/office/drawing/2014/main" id="{E7BC57DE-9C1B-443C-887D-5A87F04E6EE9}"/>
            </a:ext>
            <a:ext uri="{147F2762-F138-4A5C-976F-8EAC2B608ADB}">
              <a16:predDERef xmlns:a16="http://schemas.microsoft.com/office/drawing/2014/main" pred="{D86556EC-0FA9-4D77-9B32-8BEFBBA97FB9}"/>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33</xdr:col>
      <xdr:colOff>6350</xdr:colOff>
      <xdr:row>6</xdr:row>
      <xdr:rowOff>177800</xdr:rowOff>
    </xdr:to>
    <xdr:sp macro="" textlink="">
      <xdr:nvSpPr>
        <xdr:cNvPr id="12" name="Group Box 37" hidden="1">
          <a:extLst>
            <a:ext uri="{63B3BB69-23CF-44E3-9099-C40C66FF867C}">
              <a14:compatExt xmlns:a14="http://schemas.microsoft.com/office/drawing/2010/main" spid="_x0000_s2085"/>
            </a:ext>
            <a:ext uri="{FF2B5EF4-FFF2-40B4-BE49-F238E27FC236}">
              <a16:creationId xmlns:a16="http://schemas.microsoft.com/office/drawing/2014/main" id="{3C7EB420-0F81-406E-AA6C-DF17E1BD6125}"/>
            </a:ext>
            <a:ext uri="{147F2762-F138-4A5C-976F-8EAC2B608ADB}">
              <a16:predDERef xmlns:a16="http://schemas.microsoft.com/office/drawing/2014/main" pred="{E7BC57DE-9C1B-443C-887D-5A87F04E6EE9}"/>
            </a:ext>
          </a:extLst>
        </xdr:cNvPr>
        <xdr:cNvSpPr/>
      </xdr:nvSpPr>
      <xdr:spPr bwMode="auto">
        <a:xfrm>
          <a:off x="18440400" y="8534400"/>
          <a:ext cx="13420725" cy="3810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11</xdr:col>
      <xdr:colOff>0</xdr:colOff>
      <xdr:row>5</xdr:row>
      <xdr:rowOff>0</xdr:rowOff>
    </xdr:from>
    <xdr:to>
      <xdr:col>33</xdr:col>
      <xdr:colOff>6350</xdr:colOff>
      <xdr:row>6</xdr:row>
      <xdr:rowOff>177800</xdr:rowOff>
    </xdr:to>
    <xdr:sp macro="" textlink="">
      <xdr:nvSpPr>
        <xdr:cNvPr id="13" name="Group Box 42" hidden="1">
          <a:extLst>
            <a:ext uri="{63B3BB69-23CF-44E3-9099-C40C66FF867C}">
              <a14:compatExt xmlns:a14="http://schemas.microsoft.com/office/drawing/2010/main" spid="_x0000_s2090"/>
            </a:ext>
            <a:ext uri="{FF2B5EF4-FFF2-40B4-BE49-F238E27FC236}">
              <a16:creationId xmlns:a16="http://schemas.microsoft.com/office/drawing/2014/main" id="{5D510BF0-83DC-4BE8-94C6-AF4E4230F5F5}"/>
            </a:ext>
            <a:ext uri="{147F2762-F138-4A5C-976F-8EAC2B608ADB}">
              <a16:predDERef xmlns:a16="http://schemas.microsoft.com/office/drawing/2014/main" pred="{3C7EB420-0F81-406E-AA6C-DF17E1BD6125}"/>
            </a:ext>
          </a:extLst>
        </xdr:cNvPr>
        <xdr:cNvSpPr/>
      </xdr:nvSpPr>
      <xdr:spPr bwMode="auto">
        <a:xfrm>
          <a:off x="18440400" y="8534400"/>
          <a:ext cx="13420725" cy="38100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14" name="Option Button 51" hidden="1">
          <a:extLst>
            <a:ext uri="{63B3BB69-23CF-44E3-9099-C40C66FF867C}">
              <a14:compatExt xmlns:a14="http://schemas.microsoft.com/office/drawing/2010/main" spid="_x0000_s2099"/>
            </a:ext>
            <a:ext uri="{FF2B5EF4-FFF2-40B4-BE49-F238E27FC236}">
              <a16:creationId xmlns:a16="http://schemas.microsoft.com/office/drawing/2014/main" id="{B8CC3D6E-5290-4418-9FFC-F6EEABDC0382}"/>
            </a:ext>
            <a:ext uri="{147F2762-F138-4A5C-976F-8EAC2B608ADB}">
              <a16:predDERef xmlns:a16="http://schemas.microsoft.com/office/drawing/2014/main" pred="{5D510BF0-83DC-4BE8-94C6-AF4E4230F5F5}"/>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15" name="Option Button 52" hidden="1">
          <a:extLst>
            <a:ext uri="{63B3BB69-23CF-44E3-9099-C40C66FF867C}">
              <a14:compatExt xmlns:a14="http://schemas.microsoft.com/office/drawing/2010/main" spid="_x0000_s2100"/>
            </a:ext>
            <a:ext uri="{FF2B5EF4-FFF2-40B4-BE49-F238E27FC236}">
              <a16:creationId xmlns:a16="http://schemas.microsoft.com/office/drawing/2014/main" id="{EC7DF95E-402A-453E-B26E-D97B1D092968}"/>
            </a:ext>
            <a:ext uri="{147F2762-F138-4A5C-976F-8EAC2B608ADB}">
              <a16:predDERef xmlns:a16="http://schemas.microsoft.com/office/drawing/2014/main" pred="{B8CC3D6E-5290-4418-9FFC-F6EEABDC0382}"/>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16" name="Option Button 53" hidden="1">
          <a:extLst>
            <a:ext uri="{63B3BB69-23CF-44E3-9099-C40C66FF867C}">
              <a14:compatExt xmlns:a14="http://schemas.microsoft.com/office/drawing/2010/main" spid="_x0000_s2101"/>
            </a:ext>
            <a:ext uri="{FF2B5EF4-FFF2-40B4-BE49-F238E27FC236}">
              <a16:creationId xmlns:a16="http://schemas.microsoft.com/office/drawing/2014/main" id="{5DD9AA35-BC46-495B-B656-5A7652A35F36}"/>
            </a:ext>
            <a:ext uri="{147F2762-F138-4A5C-976F-8EAC2B608ADB}">
              <a16:predDERef xmlns:a16="http://schemas.microsoft.com/office/drawing/2014/main" pred="{EC7DF95E-402A-453E-B26E-D97B1D092968}"/>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17" name="Option Button 54" hidden="1">
          <a:extLst>
            <a:ext uri="{63B3BB69-23CF-44E3-9099-C40C66FF867C}">
              <a14:compatExt xmlns:a14="http://schemas.microsoft.com/office/drawing/2010/main" spid="_x0000_s2102"/>
            </a:ext>
            <a:ext uri="{FF2B5EF4-FFF2-40B4-BE49-F238E27FC236}">
              <a16:creationId xmlns:a16="http://schemas.microsoft.com/office/drawing/2014/main" id="{F684A365-7B1E-42A2-8C58-9184BE9A5802}"/>
            </a:ext>
            <a:ext uri="{147F2762-F138-4A5C-976F-8EAC2B608ADB}">
              <a16:predDERef xmlns:a16="http://schemas.microsoft.com/office/drawing/2014/main" pred="{5DD9AA35-BC46-495B-B656-5A7652A35F36}"/>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18" name="Option Button 59" hidden="1">
          <a:extLst>
            <a:ext uri="{63B3BB69-23CF-44E3-9099-C40C66FF867C}">
              <a14:compatExt xmlns:a14="http://schemas.microsoft.com/office/drawing/2010/main" spid="_x0000_s2107"/>
            </a:ext>
            <a:ext uri="{FF2B5EF4-FFF2-40B4-BE49-F238E27FC236}">
              <a16:creationId xmlns:a16="http://schemas.microsoft.com/office/drawing/2014/main" id="{02848A43-B8FB-4337-BF77-968FBE418CCF}"/>
            </a:ext>
            <a:ext uri="{147F2762-F138-4A5C-976F-8EAC2B608ADB}">
              <a16:predDERef xmlns:a16="http://schemas.microsoft.com/office/drawing/2014/main" pred="{F684A365-7B1E-42A2-8C58-9184BE9A5802}"/>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19" name="Option Button 60" hidden="1">
          <a:extLst>
            <a:ext uri="{63B3BB69-23CF-44E3-9099-C40C66FF867C}">
              <a14:compatExt xmlns:a14="http://schemas.microsoft.com/office/drawing/2010/main" spid="_x0000_s2108"/>
            </a:ext>
            <a:ext uri="{FF2B5EF4-FFF2-40B4-BE49-F238E27FC236}">
              <a16:creationId xmlns:a16="http://schemas.microsoft.com/office/drawing/2014/main" id="{67195904-95A1-4411-9F8C-9F43E3D059CA}"/>
            </a:ext>
            <a:ext uri="{147F2762-F138-4A5C-976F-8EAC2B608ADB}">
              <a16:predDERef xmlns:a16="http://schemas.microsoft.com/office/drawing/2014/main" pred="{02848A43-B8FB-4337-BF77-968FBE418CCF}"/>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20" name="Option Button 61" hidden="1">
          <a:extLst>
            <a:ext uri="{63B3BB69-23CF-44E3-9099-C40C66FF867C}">
              <a14:compatExt xmlns:a14="http://schemas.microsoft.com/office/drawing/2010/main" spid="_x0000_s2109"/>
            </a:ext>
            <a:ext uri="{FF2B5EF4-FFF2-40B4-BE49-F238E27FC236}">
              <a16:creationId xmlns:a16="http://schemas.microsoft.com/office/drawing/2014/main" id="{19242683-BA86-4981-98E8-7D2CAFE311FC}"/>
            </a:ext>
            <a:ext uri="{147F2762-F138-4A5C-976F-8EAC2B608ADB}">
              <a16:predDERef xmlns:a16="http://schemas.microsoft.com/office/drawing/2014/main" pred="{67195904-95A1-4411-9F8C-9F43E3D059CA}"/>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0</xdr:colOff>
      <xdr:row>5</xdr:row>
      <xdr:rowOff>0</xdr:rowOff>
    </xdr:from>
    <xdr:to>
      <xdr:col>12</xdr:col>
      <xdr:colOff>438150</xdr:colOff>
      <xdr:row>6</xdr:row>
      <xdr:rowOff>6350</xdr:rowOff>
    </xdr:to>
    <xdr:sp macro="" textlink="">
      <xdr:nvSpPr>
        <xdr:cNvPr id="21" name="Option Button 62" hidden="1">
          <a:extLst>
            <a:ext uri="{63B3BB69-23CF-44E3-9099-C40C66FF867C}">
              <a14:compatExt xmlns:a14="http://schemas.microsoft.com/office/drawing/2010/main" spid="_x0000_s2110"/>
            </a:ext>
            <a:ext uri="{FF2B5EF4-FFF2-40B4-BE49-F238E27FC236}">
              <a16:creationId xmlns:a16="http://schemas.microsoft.com/office/drawing/2014/main" id="{5DCF7D84-F6FD-463B-BEB5-BF2CEBCFA82C}"/>
            </a:ext>
            <a:ext uri="{147F2762-F138-4A5C-976F-8EAC2B608ADB}">
              <a16:predDERef xmlns:a16="http://schemas.microsoft.com/office/drawing/2014/main" pred="{19242683-BA86-4981-98E8-7D2CAFE311FC}"/>
            </a:ext>
          </a:extLst>
        </xdr:cNvPr>
        <xdr:cNvSpPr/>
      </xdr:nvSpPr>
      <xdr:spPr bwMode="auto">
        <a:xfrm>
          <a:off x="18440400" y="8534400"/>
          <a:ext cx="10477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57150</xdr:colOff>
      <xdr:row>9</xdr:row>
      <xdr:rowOff>28575</xdr:rowOff>
    </xdr:from>
    <xdr:to>
      <xdr:col>12</xdr:col>
      <xdr:colOff>19050</xdr:colOff>
      <xdr:row>11</xdr:row>
      <xdr:rowOff>28575</xdr:rowOff>
    </xdr:to>
    <xdr:sp macro="" textlink="">
      <xdr:nvSpPr>
        <xdr:cNvPr id="10241" name="Group Box 1" hidden="1">
          <a:extLst>
            <a:ext uri="{63B3BB69-23CF-44E3-9099-C40C66FF867C}">
              <a14:compatExt xmlns:a14="http://schemas.microsoft.com/office/drawing/2010/main" spid="_x0000_s10241"/>
            </a:ext>
            <a:ext uri="{FF2B5EF4-FFF2-40B4-BE49-F238E27FC236}">
              <a16:creationId xmlns:a16="http://schemas.microsoft.com/office/drawing/2014/main" id="{3B1F81D5-52A9-477B-8B5F-636083B8CCDD}"/>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8</xdr:row>
      <xdr:rowOff>0</xdr:rowOff>
    </xdr:from>
    <xdr:to>
      <xdr:col>8</xdr:col>
      <xdr:colOff>2609850</xdr:colOff>
      <xdr:row>8</xdr:row>
      <xdr:rowOff>0</xdr:rowOff>
    </xdr:to>
    <xdr:sp macro="" textlink="">
      <xdr:nvSpPr>
        <xdr:cNvPr id="10242" name="Option Button 2" hidden="1">
          <a:extLst>
            <a:ext uri="{63B3BB69-23CF-44E3-9099-C40C66FF867C}">
              <a14:compatExt xmlns:a14="http://schemas.microsoft.com/office/drawing/2010/main" spid="_x0000_s10242"/>
            </a:ext>
            <a:ext uri="{FF2B5EF4-FFF2-40B4-BE49-F238E27FC236}">
              <a16:creationId xmlns:a16="http://schemas.microsoft.com/office/drawing/2014/main" id="{572AF643-F6B3-4ECC-A30F-7EF8884C73F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8</xdr:row>
      <xdr:rowOff>0</xdr:rowOff>
    </xdr:from>
    <xdr:to>
      <xdr:col>9</xdr:col>
      <xdr:colOff>2667000</xdr:colOff>
      <xdr:row>8</xdr:row>
      <xdr:rowOff>0</xdr:rowOff>
    </xdr:to>
    <xdr:sp macro="" textlink="">
      <xdr:nvSpPr>
        <xdr:cNvPr id="10243" name="Option Button 3" hidden="1">
          <a:extLst>
            <a:ext uri="{63B3BB69-23CF-44E3-9099-C40C66FF867C}">
              <a14:compatExt xmlns:a14="http://schemas.microsoft.com/office/drawing/2010/main" spid="_x0000_s10243"/>
            </a:ext>
            <a:ext uri="{FF2B5EF4-FFF2-40B4-BE49-F238E27FC236}">
              <a16:creationId xmlns:a16="http://schemas.microsoft.com/office/drawing/2014/main" id="{D05C6233-C386-43BE-A1F8-AD6EAB1CFFC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8</xdr:row>
      <xdr:rowOff>0</xdr:rowOff>
    </xdr:from>
    <xdr:to>
      <xdr:col>10</xdr:col>
      <xdr:colOff>2609850</xdr:colOff>
      <xdr:row>8</xdr:row>
      <xdr:rowOff>0</xdr:rowOff>
    </xdr:to>
    <xdr:sp macro="" textlink="">
      <xdr:nvSpPr>
        <xdr:cNvPr id="10244" name="Option Button 4" hidden="1">
          <a:extLst>
            <a:ext uri="{63B3BB69-23CF-44E3-9099-C40C66FF867C}">
              <a14:compatExt xmlns:a14="http://schemas.microsoft.com/office/drawing/2010/main" spid="_x0000_s10244"/>
            </a:ext>
            <a:ext uri="{FF2B5EF4-FFF2-40B4-BE49-F238E27FC236}">
              <a16:creationId xmlns:a16="http://schemas.microsoft.com/office/drawing/2014/main" id="{BDC580CF-3A28-4CA2-8987-22AECECB466B}"/>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8</xdr:row>
      <xdr:rowOff>0</xdr:rowOff>
    </xdr:from>
    <xdr:to>
      <xdr:col>11</xdr:col>
      <xdr:colOff>2686050</xdr:colOff>
      <xdr:row>8</xdr:row>
      <xdr:rowOff>0</xdr:rowOff>
    </xdr:to>
    <xdr:sp macro="" textlink="">
      <xdr:nvSpPr>
        <xdr:cNvPr id="10245" name="Option Button 5" hidden="1">
          <a:extLst>
            <a:ext uri="{63B3BB69-23CF-44E3-9099-C40C66FF867C}">
              <a14:compatExt xmlns:a14="http://schemas.microsoft.com/office/drawing/2010/main" spid="_x0000_s10245"/>
            </a:ext>
            <a:ext uri="{FF2B5EF4-FFF2-40B4-BE49-F238E27FC236}">
              <a16:creationId xmlns:a16="http://schemas.microsoft.com/office/drawing/2014/main" id="{4F2F5FCF-4C60-4A02-BADE-BEB3BC0EA55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57150</xdr:colOff>
      <xdr:row>12</xdr:row>
      <xdr:rowOff>0</xdr:rowOff>
    </xdr:from>
    <xdr:to>
      <xdr:col>12</xdr:col>
      <xdr:colOff>19050</xdr:colOff>
      <xdr:row>14</xdr:row>
      <xdr:rowOff>0</xdr:rowOff>
    </xdr:to>
    <xdr:sp macro="" textlink="">
      <xdr:nvSpPr>
        <xdr:cNvPr id="10246" name="Group Box 6" hidden="1">
          <a:extLst>
            <a:ext uri="{63B3BB69-23CF-44E3-9099-C40C66FF867C}">
              <a14:compatExt xmlns:a14="http://schemas.microsoft.com/office/drawing/2010/main" spid="_x0000_s10246"/>
            </a:ext>
            <a:ext uri="{FF2B5EF4-FFF2-40B4-BE49-F238E27FC236}">
              <a16:creationId xmlns:a16="http://schemas.microsoft.com/office/drawing/2014/main" id="{9086D6C4-5ED6-44B5-9A28-63D513FF42CD}"/>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57150</xdr:colOff>
      <xdr:row>12</xdr:row>
      <xdr:rowOff>0</xdr:rowOff>
    </xdr:from>
    <xdr:to>
      <xdr:col>12</xdr:col>
      <xdr:colOff>19050</xdr:colOff>
      <xdr:row>14</xdr:row>
      <xdr:rowOff>0</xdr:rowOff>
    </xdr:to>
    <xdr:sp macro="" textlink="">
      <xdr:nvSpPr>
        <xdr:cNvPr id="10247" name="Group Box 7" hidden="1">
          <a:extLst>
            <a:ext uri="{63B3BB69-23CF-44E3-9099-C40C66FF867C}">
              <a14:compatExt xmlns:a14="http://schemas.microsoft.com/office/drawing/2010/main" spid="_x0000_s10247"/>
            </a:ext>
            <a:ext uri="{FF2B5EF4-FFF2-40B4-BE49-F238E27FC236}">
              <a16:creationId xmlns:a16="http://schemas.microsoft.com/office/drawing/2014/main" id="{CBAE9903-95C9-4600-A689-5CD702A01356}"/>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12</xdr:row>
      <xdr:rowOff>0</xdr:rowOff>
    </xdr:from>
    <xdr:to>
      <xdr:col>8</xdr:col>
      <xdr:colOff>2609850</xdr:colOff>
      <xdr:row>13</xdr:row>
      <xdr:rowOff>19050</xdr:rowOff>
    </xdr:to>
    <xdr:sp macro="" textlink="">
      <xdr:nvSpPr>
        <xdr:cNvPr id="10248" name="Option Button 8" hidden="1">
          <a:extLst>
            <a:ext uri="{63B3BB69-23CF-44E3-9099-C40C66FF867C}">
              <a14:compatExt xmlns:a14="http://schemas.microsoft.com/office/drawing/2010/main" spid="_x0000_s10248"/>
            </a:ext>
            <a:ext uri="{FF2B5EF4-FFF2-40B4-BE49-F238E27FC236}">
              <a16:creationId xmlns:a16="http://schemas.microsoft.com/office/drawing/2014/main" id="{0BB9B81B-E7F8-4747-8A97-B9EC181F344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12</xdr:row>
      <xdr:rowOff>0</xdr:rowOff>
    </xdr:from>
    <xdr:to>
      <xdr:col>9</xdr:col>
      <xdr:colOff>2667000</xdr:colOff>
      <xdr:row>13</xdr:row>
      <xdr:rowOff>19050</xdr:rowOff>
    </xdr:to>
    <xdr:sp macro="" textlink="">
      <xdr:nvSpPr>
        <xdr:cNvPr id="10249" name="Option Button 9" hidden="1">
          <a:extLst>
            <a:ext uri="{63B3BB69-23CF-44E3-9099-C40C66FF867C}">
              <a14:compatExt xmlns:a14="http://schemas.microsoft.com/office/drawing/2010/main" spid="_x0000_s10249"/>
            </a:ext>
            <a:ext uri="{FF2B5EF4-FFF2-40B4-BE49-F238E27FC236}">
              <a16:creationId xmlns:a16="http://schemas.microsoft.com/office/drawing/2014/main" id="{5A881404-17E1-46E7-9B7D-BFED560751B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12</xdr:row>
      <xdr:rowOff>0</xdr:rowOff>
    </xdr:from>
    <xdr:to>
      <xdr:col>10</xdr:col>
      <xdr:colOff>2609850</xdr:colOff>
      <xdr:row>13</xdr:row>
      <xdr:rowOff>19050</xdr:rowOff>
    </xdr:to>
    <xdr:sp macro="" textlink="">
      <xdr:nvSpPr>
        <xdr:cNvPr id="10250" name="Option Button 10" hidden="1">
          <a:extLst>
            <a:ext uri="{63B3BB69-23CF-44E3-9099-C40C66FF867C}">
              <a14:compatExt xmlns:a14="http://schemas.microsoft.com/office/drawing/2010/main" spid="_x0000_s10250"/>
            </a:ext>
            <a:ext uri="{FF2B5EF4-FFF2-40B4-BE49-F238E27FC236}">
              <a16:creationId xmlns:a16="http://schemas.microsoft.com/office/drawing/2014/main" id="{076FE8BC-C102-4237-8DB6-1F64D58CD41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12</xdr:row>
      <xdr:rowOff>0</xdr:rowOff>
    </xdr:from>
    <xdr:to>
      <xdr:col>11</xdr:col>
      <xdr:colOff>2686050</xdr:colOff>
      <xdr:row>13</xdr:row>
      <xdr:rowOff>19050</xdr:rowOff>
    </xdr:to>
    <xdr:sp macro="" textlink="">
      <xdr:nvSpPr>
        <xdr:cNvPr id="10251" name="Option Button 11" hidden="1">
          <a:extLst>
            <a:ext uri="{63B3BB69-23CF-44E3-9099-C40C66FF867C}">
              <a14:compatExt xmlns:a14="http://schemas.microsoft.com/office/drawing/2010/main" spid="_x0000_s10251"/>
            </a:ext>
            <a:ext uri="{FF2B5EF4-FFF2-40B4-BE49-F238E27FC236}">
              <a16:creationId xmlns:a16="http://schemas.microsoft.com/office/drawing/2014/main" id="{98258075-F204-4C7F-A063-BA7ECB71AC8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1562100</xdr:colOff>
      <xdr:row>12</xdr:row>
      <xdr:rowOff>0</xdr:rowOff>
    </xdr:from>
    <xdr:to>
      <xdr:col>8</xdr:col>
      <xdr:colOff>2609850</xdr:colOff>
      <xdr:row>13</xdr:row>
      <xdr:rowOff>19050</xdr:rowOff>
    </xdr:to>
    <xdr:sp macro="" textlink="">
      <xdr:nvSpPr>
        <xdr:cNvPr id="10252" name="Option Button 12" hidden="1">
          <a:extLst>
            <a:ext uri="{63B3BB69-23CF-44E3-9099-C40C66FF867C}">
              <a14:compatExt xmlns:a14="http://schemas.microsoft.com/office/drawing/2010/main" spid="_x0000_s10252"/>
            </a:ext>
            <a:ext uri="{FF2B5EF4-FFF2-40B4-BE49-F238E27FC236}">
              <a16:creationId xmlns:a16="http://schemas.microsoft.com/office/drawing/2014/main" id="{3A1F91D5-FEC2-4582-9850-21C7C8289F0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12</xdr:row>
      <xdr:rowOff>0</xdr:rowOff>
    </xdr:from>
    <xdr:to>
      <xdr:col>9</xdr:col>
      <xdr:colOff>2667000</xdr:colOff>
      <xdr:row>13</xdr:row>
      <xdr:rowOff>19050</xdr:rowOff>
    </xdr:to>
    <xdr:sp macro="" textlink="">
      <xdr:nvSpPr>
        <xdr:cNvPr id="10253" name="Option Button 13" hidden="1">
          <a:extLst>
            <a:ext uri="{63B3BB69-23CF-44E3-9099-C40C66FF867C}">
              <a14:compatExt xmlns:a14="http://schemas.microsoft.com/office/drawing/2010/main" spid="_x0000_s10253"/>
            </a:ext>
            <a:ext uri="{FF2B5EF4-FFF2-40B4-BE49-F238E27FC236}">
              <a16:creationId xmlns:a16="http://schemas.microsoft.com/office/drawing/2014/main" id="{734ED024-E2C1-4A88-B914-94ADAF2D2A4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12</xdr:row>
      <xdr:rowOff>0</xdr:rowOff>
    </xdr:from>
    <xdr:to>
      <xdr:col>10</xdr:col>
      <xdr:colOff>2609850</xdr:colOff>
      <xdr:row>13</xdr:row>
      <xdr:rowOff>19050</xdr:rowOff>
    </xdr:to>
    <xdr:sp macro="" textlink="">
      <xdr:nvSpPr>
        <xdr:cNvPr id="10254" name="Option Button 14" hidden="1">
          <a:extLst>
            <a:ext uri="{63B3BB69-23CF-44E3-9099-C40C66FF867C}">
              <a14:compatExt xmlns:a14="http://schemas.microsoft.com/office/drawing/2010/main" spid="_x0000_s10254"/>
            </a:ext>
            <a:ext uri="{FF2B5EF4-FFF2-40B4-BE49-F238E27FC236}">
              <a16:creationId xmlns:a16="http://schemas.microsoft.com/office/drawing/2014/main" id="{B9BC7A4B-6D53-44A6-AB48-56459ABD8ED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12</xdr:row>
      <xdr:rowOff>0</xdr:rowOff>
    </xdr:from>
    <xdr:to>
      <xdr:col>11</xdr:col>
      <xdr:colOff>2686050</xdr:colOff>
      <xdr:row>13</xdr:row>
      <xdr:rowOff>19050</xdr:rowOff>
    </xdr:to>
    <xdr:sp macro="" textlink="">
      <xdr:nvSpPr>
        <xdr:cNvPr id="10255" name="Option Button 15" hidden="1">
          <a:extLst>
            <a:ext uri="{63B3BB69-23CF-44E3-9099-C40C66FF867C}">
              <a14:compatExt xmlns:a14="http://schemas.microsoft.com/office/drawing/2010/main" spid="_x0000_s10255"/>
            </a:ext>
            <a:ext uri="{FF2B5EF4-FFF2-40B4-BE49-F238E27FC236}">
              <a16:creationId xmlns:a16="http://schemas.microsoft.com/office/drawing/2014/main" id="{D71DC188-5B47-4421-BE4F-064F6C467D2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57150</xdr:colOff>
      <xdr:row>14</xdr:row>
      <xdr:rowOff>0</xdr:rowOff>
    </xdr:from>
    <xdr:to>
      <xdr:col>12</xdr:col>
      <xdr:colOff>19050</xdr:colOff>
      <xdr:row>16</xdr:row>
      <xdr:rowOff>0</xdr:rowOff>
    </xdr:to>
    <xdr:sp macro="" textlink="">
      <xdr:nvSpPr>
        <xdr:cNvPr id="10256" name="Group Box 16" hidden="1">
          <a:extLst>
            <a:ext uri="{63B3BB69-23CF-44E3-9099-C40C66FF867C}">
              <a14:compatExt xmlns:a14="http://schemas.microsoft.com/office/drawing/2010/main" spid="_x0000_s10256"/>
            </a:ext>
            <a:ext uri="{FF2B5EF4-FFF2-40B4-BE49-F238E27FC236}">
              <a16:creationId xmlns:a16="http://schemas.microsoft.com/office/drawing/2014/main" id="{7C9A492A-5F19-41C7-986A-A632A6DA65AC}"/>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14</xdr:row>
      <xdr:rowOff>0</xdr:rowOff>
    </xdr:from>
    <xdr:to>
      <xdr:col>8</xdr:col>
      <xdr:colOff>2609850</xdr:colOff>
      <xdr:row>15</xdr:row>
      <xdr:rowOff>19050</xdr:rowOff>
    </xdr:to>
    <xdr:sp macro="" textlink="">
      <xdr:nvSpPr>
        <xdr:cNvPr id="10257" name="Option Button 17" hidden="1">
          <a:extLst>
            <a:ext uri="{63B3BB69-23CF-44E3-9099-C40C66FF867C}">
              <a14:compatExt xmlns:a14="http://schemas.microsoft.com/office/drawing/2010/main" spid="_x0000_s10257"/>
            </a:ext>
            <a:ext uri="{FF2B5EF4-FFF2-40B4-BE49-F238E27FC236}">
              <a16:creationId xmlns:a16="http://schemas.microsoft.com/office/drawing/2014/main" id="{6FC81041-632B-4D44-A691-22310AA9EBB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14</xdr:row>
      <xdr:rowOff>0</xdr:rowOff>
    </xdr:from>
    <xdr:to>
      <xdr:col>9</xdr:col>
      <xdr:colOff>2667000</xdr:colOff>
      <xdr:row>15</xdr:row>
      <xdr:rowOff>19050</xdr:rowOff>
    </xdr:to>
    <xdr:sp macro="" textlink="">
      <xdr:nvSpPr>
        <xdr:cNvPr id="10258" name="Option Button 18" hidden="1">
          <a:extLst>
            <a:ext uri="{63B3BB69-23CF-44E3-9099-C40C66FF867C}">
              <a14:compatExt xmlns:a14="http://schemas.microsoft.com/office/drawing/2010/main" spid="_x0000_s10258"/>
            </a:ext>
            <a:ext uri="{FF2B5EF4-FFF2-40B4-BE49-F238E27FC236}">
              <a16:creationId xmlns:a16="http://schemas.microsoft.com/office/drawing/2014/main" id="{DEAF7F15-6457-4D04-BD7D-27478B14538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14</xdr:row>
      <xdr:rowOff>0</xdr:rowOff>
    </xdr:from>
    <xdr:to>
      <xdr:col>10</xdr:col>
      <xdr:colOff>2609850</xdr:colOff>
      <xdr:row>15</xdr:row>
      <xdr:rowOff>19050</xdr:rowOff>
    </xdr:to>
    <xdr:sp macro="" textlink="">
      <xdr:nvSpPr>
        <xdr:cNvPr id="10259" name="Option Button 19" hidden="1">
          <a:extLst>
            <a:ext uri="{63B3BB69-23CF-44E3-9099-C40C66FF867C}">
              <a14:compatExt xmlns:a14="http://schemas.microsoft.com/office/drawing/2010/main" spid="_x0000_s10259"/>
            </a:ext>
            <a:ext uri="{FF2B5EF4-FFF2-40B4-BE49-F238E27FC236}">
              <a16:creationId xmlns:a16="http://schemas.microsoft.com/office/drawing/2014/main" id="{70195AAD-9A37-4DC3-BF70-8EDB4926FDB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14</xdr:row>
      <xdr:rowOff>0</xdr:rowOff>
    </xdr:from>
    <xdr:to>
      <xdr:col>11</xdr:col>
      <xdr:colOff>2686050</xdr:colOff>
      <xdr:row>15</xdr:row>
      <xdr:rowOff>19050</xdr:rowOff>
    </xdr:to>
    <xdr:sp macro="" textlink="">
      <xdr:nvSpPr>
        <xdr:cNvPr id="10260" name="Option Button 20" hidden="1">
          <a:extLst>
            <a:ext uri="{63B3BB69-23CF-44E3-9099-C40C66FF867C}">
              <a14:compatExt xmlns:a14="http://schemas.microsoft.com/office/drawing/2010/main" spid="_x0000_s10260"/>
            </a:ext>
            <a:ext uri="{FF2B5EF4-FFF2-40B4-BE49-F238E27FC236}">
              <a16:creationId xmlns:a16="http://schemas.microsoft.com/office/drawing/2014/main" id="{23E53A7D-9C6A-4ABA-99FF-0A313345707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57150</xdr:colOff>
      <xdr:row>17</xdr:row>
      <xdr:rowOff>28575</xdr:rowOff>
    </xdr:from>
    <xdr:to>
      <xdr:col>12</xdr:col>
      <xdr:colOff>19050</xdr:colOff>
      <xdr:row>19</xdr:row>
      <xdr:rowOff>28575</xdr:rowOff>
    </xdr:to>
    <xdr:sp macro="" textlink="">
      <xdr:nvSpPr>
        <xdr:cNvPr id="10261" name="Group Box 21" hidden="1">
          <a:extLst>
            <a:ext uri="{63B3BB69-23CF-44E3-9099-C40C66FF867C}">
              <a14:compatExt xmlns:a14="http://schemas.microsoft.com/office/drawing/2010/main" spid="_x0000_s10261"/>
            </a:ext>
            <a:ext uri="{FF2B5EF4-FFF2-40B4-BE49-F238E27FC236}">
              <a16:creationId xmlns:a16="http://schemas.microsoft.com/office/drawing/2014/main" id="{EF44DA85-334A-4185-9A4F-64649E733629}"/>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17</xdr:row>
      <xdr:rowOff>104775</xdr:rowOff>
    </xdr:from>
    <xdr:to>
      <xdr:col>8</xdr:col>
      <xdr:colOff>2609850</xdr:colOff>
      <xdr:row>18</xdr:row>
      <xdr:rowOff>123825</xdr:rowOff>
    </xdr:to>
    <xdr:sp macro="" textlink="">
      <xdr:nvSpPr>
        <xdr:cNvPr id="10262" name="Option Button 22" hidden="1">
          <a:extLst>
            <a:ext uri="{63B3BB69-23CF-44E3-9099-C40C66FF867C}">
              <a14:compatExt xmlns:a14="http://schemas.microsoft.com/office/drawing/2010/main" spid="_x0000_s10262"/>
            </a:ext>
            <a:ext uri="{FF2B5EF4-FFF2-40B4-BE49-F238E27FC236}">
              <a16:creationId xmlns:a16="http://schemas.microsoft.com/office/drawing/2014/main" id="{B451F844-2113-4FE1-8DDF-F0699261F4D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17</xdr:row>
      <xdr:rowOff>104775</xdr:rowOff>
    </xdr:from>
    <xdr:to>
      <xdr:col>9</xdr:col>
      <xdr:colOff>2667000</xdr:colOff>
      <xdr:row>18</xdr:row>
      <xdr:rowOff>123825</xdr:rowOff>
    </xdr:to>
    <xdr:sp macro="" textlink="">
      <xdr:nvSpPr>
        <xdr:cNvPr id="10263" name="Option Button 23" hidden="1">
          <a:extLst>
            <a:ext uri="{63B3BB69-23CF-44E3-9099-C40C66FF867C}">
              <a14:compatExt xmlns:a14="http://schemas.microsoft.com/office/drawing/2010/main" spid="_x0000_s10263"/>
            </a:ext>
            <a:ext uri="{FF2B5EF4-FFF2-40B4-BE49-F238E27FC236}">
              <a16:creationId xmlns:a16="http://schemas.microsoft.com/office/drawing/2014/main" id="{12B0894B-E12E-41F6-BD91-E0DAB866234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17</xdr:row>
      <xdr:rowOff>104775</xdr:rowOff>
    </xdr:from>
    <xdr:to>
      <xdr:col>10</xdr:col>
      <xdr:colOff>2609850</xdr:colOff>
      <xdr:row>18</xdr:row>
      <xdr:rowOff>123825</xdr:rowOff>
    </xdr:to>
    <xdr:sp macro="" textlink="">
      <xdr:nvSpPr>
        <xdr:cNvPr id="10264" name="Option Button 24" hidden="1">
          <a:extLst>
            <a:ext uri="{63B3BB69-23CF-44E3-9099-C40C66FF867C}">
              <a14:compatExt xmlns:a14="http://schemas.microsoft.com/office/drawing/2010/main" spid="_x0000_s10264"/>
            </a:ext>
            <a:ext uri="{FF2B5EF4-FFF2-40B4-BE49-F238E27FC236}">
              <a16:creationId xmlns:a16="http://schemas.microsoft.com/office/drawing/2014/main" id="{5224CA33-73CC-46F6-B396-DBD8C5C19BA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17</xdr:row>
      <xdr:rowOff>104775</xdr:rowOff>
    </xdr:from>
    <xdr:to>
      <xdr:col>11</xdr:col>
      <xdr:colOff>2686050</xdr:colOff>
      <xdr:row>18</xdr:row>
      <xdr:rowOff>123825</xdr:rowOff>
    </xdr:to>
    <xdr:sp macro="" textlink="">
      <xdr:nvSpPr>
        <xdr:cNvPr id="10265" name="Option Button 25" hidden="1">
          <a:extLst>
            <a:ext uri="{63B3BB69-23CF-44E3-9099-C40C66FF867C}">
              <a14:compatExt xmlns:a14="http://schemas.microsoft.com/office/drawing/2010/main" spid="_x0000_s10265"/>
            </a:ext>
            <a:ext uri="{FF2B5EF4-FFF2-40B4-BE49-F238E27FC236}">
              <a16:creationId xmlns:a16="http://schemas.microsoft.com/office/drawing/2014/main" id="{E8569144-511A-4166-826D-FD667B871D2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57150</xdr:colOff>
      <xdr:row>23</xdr:row>
      <xdr:rowOff>0</xdr:rowOff>
    </xdr:from>
    <xdr:to>
      <xdr:col>12</xdr:col>
      <xdr:colOff>19050</xdr:colOff>
      <xdr:row>25</xdr:row>
      <xdr:rowOff>47625</xdr:rowOff>
    </xdr:to>
    <xdr:sp macro="" textlink="">
      <xdr:nvSpPr>
        <xdr:cNvPr id="10266" name="Group Box 26" hidden="1">
          <a:extLst>
            <a:ext uri="{63B3BB69-23CF-44E3-9099-C40C66FF867C}">
              <a14:compatExt xmlns:a14="http://schemas.microsoft.com/office/drawing/2010/main" spid="_x0000_s10266"/>
            </a:ext>
            <a:ext uri="{FF2B5EF4-FFF2-40B4-BE49-F238E27FC236}">
              <a16:creationId xmlns:a16="http://schemas.microsoft.com/office/drawing/2014/main" id="{99896EAA-5F7B-4804-9F90-DEA5BD5E5B8B}"/>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23</xdr:row>
      <xdr:rowOff>0</xdr:rowOff>
    </xdr:from>
    <xdr:to>
      <xdr:col>8</xdr:col>
      <xdr:colOff>2609850</xdr:colOff>
      <xdr:row>24</xdr:row>
      <xdr:rowOff>19050</xdr:rowOff>
    </xdr:to>
    <xdr:sp macro="" textlink="">
      <xdr:nvSpPr>
        <xdr:cNvPr id="10267" name="Option Button 27" hidden="1">
          <a:extLst>
            <a:ext uri="{63B3BB69-23CF-44E3-9099-C40C66FF867C}">
              <a14:compatExt xmlns:a14="http://schemas.microsoft.com/office/drawing/2010/main" spid="_x0000_s10267"/>
            </a:ext>
            <a:ext uri="{FF2B5EF4-FFF2-40B4-BE49-F238E27FC236}">
              <a16:creationId xmlns:a16="http://schemas.microsoft.com/office/drawing/2014/main" id="{EDCB45C5-C6E4-4DEC-B2C3-14A5A89A3B2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23</xdr:row>
      <xdr:rowOff>0</xdr:rowOff>
    </xdr:from>
    <xdr:to>
      <xdr:col>9</xdr:col>
      <xdr:colOff>2667000</xdr:colOff>
      <xdr:row>24</xdr:row>
      <xdr:rowOff>19050</xdr:rowOff>
    </xdr:to>
    <xdr:sp macro="" textlink="">
      <xdr:nvSpPr>
        <xdr:cNvPr id="10268" name="Option Button 28" hidden="1">
          <a:extLst>
            <a:ext uri="{63B3BB69-23CF-44E3-9099-C40C66FF867C}">
              <a14:compatExt xmlns:a14="http://schemas.microsoft.com/office/drawing/2010/main" spid="_x0000_s10268"/>
            </a:ext>
            <a:ext uri="{FF2B5EF4-FFF2-40B4-BE49-F238E27FC236}">
              <a16:creationId xmlns:a16="http://schemas.microsoft.com/office/drawing/2014/main" id="{186D20D9-A4A7-4AB3-AA8D-F155F54D1C6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23</xdr:row>
      <xdr:rowOff>0</xdr:rowOff>
    </xdr:from>
    <xdr:to>
      <xdr:col>10</xdr:col>
      <xdr:colOff>2609850</xdr:colOff>
      <xdr:row>24</xdr:row>
      <xdr:rowOff>19050</xdr:rowOff>
    </xdr:to>
    <xdr:sp macro="" textlink="">
      <xdr:nvSpPr>
        <xdr:cNvPr id="10269" name="Option Button 29" hidden="1">
          <a:extLst>
            <a:ext uri="{63B3BB69-23CF-44E3-9099-C40C66FF867C}">
              <a14:compatExt xmlns:a14="http://schemas.microsoft.com/office/drawing/2010/main" spid="_x0000_s10269"/>
            </a:ext>
            <a:ext uri="{FF2B5EF4-FFF2-40B4-BE49-F238E27FC236}">
              <a16:creationId xmlns:a16="http://schemas.microsoft.com/office/drawing/2014/main" id="{88716E24-52DD-4956-B3D0-9537DE8609C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23</xdr:row>
      <xdr:rowOff>0</xdr:rowOff>
    </xdr:from>
    <xdr:to>
      <xdr:col>11</xdr:col>
      <xdr:colOff>2686050</xdr:colOff>
      <xdr:row>24</xdr:row>
      <xdr:rowOff>19050</xdr:rowOff>
    </xdr:to>
    <xdr:sp macro="" textlink="">
      <xdr:nvSpPr>
        <xdr:cNvPr id="10270" name="Option Button 30" hidden="1">
          <a:extLst>
            <a:ext uri="{63B3BB69-23CF-44E3-9099-C40C66FF867C}">
              <a14:compatExt xmlns:a14="http://schemas.microsoft.com/office/drawing/2010/main" spid="_x0000_s10270"/>
            </a:ext>
            <a:ext uri="{FF2B5EF4-FFF2-40B4-BE49-F238E27FC236}">
              <a16:creationId xmlns:a16="http://schemas.microsoft.com/office/drawing/2014/main" id="{8CDFE338-84C6-4A3C-9548-5082C440560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57150</xdr:colOff>
      <xdr:row>31</xdr:row>
      <xdr:rowOff>28575</xdr:rowOff>
    </xdr:from>
    <xdr:to>
      <xdr:col>12</xdr:col>
      <xdr:colOff>19050</xdr:colOff>
      <xdr:row>33</xdr:row>
      <xdr:rowOff>28575</xdr:rowOff>
    </xdr:to>
    <xdr:sp macro="" textlink="">
      <xdr:nvSpPr>
        <xdr:cNvPr id="10271" name="Group Box 31" hidden="1">
          <a:extLst>
            <a:ext uri="{63B3BB69-23CF-44E3-9099-C40C66FF867C}">
              <a14:compatExt xmlns:a14="http://schemas.microsoft.com/office/drawing/2010/main" spid="_x0000_s10271"/>
            </a:ext>
            <a:ext uri="{FF2B5EF4-FFF2-40B4-BE49-F238E27FC236}">
              <a16:creationId xmlns:a16="http://schemas.microsoft.com/office/drawing/2014/main" id="{A60237A0-C45C-4205-8685-1BF2321CA723}"/>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31</xdr:row>
      <xdr:rowOff>104775</xdr:rowOff>
    </xdr:from>
    <xdr:to>
      <xdr:col>8</xdr:col>
      <xdr:colOff>2609850</xdr:colOff>
      <xdr:row>32</xdr:row>
      <xdr:rowOff>123825</xdr:rowOff>
    </xdr:to>
    <xdr:sp macro="" textlink="">
      <xdr:nvSpPr>
        <xdr:cNvPr id="10272" name="Option Button 32" hidden="1">
          <a:extLst>
            <a:ext uri="{63B3BB69-23CF-44E3-9099-C40C66FF867C}">
              <a14:compatExt xmlns:a14="http://schemas.microsoft.com/office/drawing/2010/main" spid="_x0000_s10272"/>
            </a:ext>
            <a:ext uri="{FF2B5EF4-FFF2-40B4-BE49-F238E27FC236}">
              <a16:creationId xmlns:a16="http://schemas.microsoft.com/office/drawing/2014/main" id="{308A4E2A-B3CD-42D8-A771-96EC5CE9063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31</xdr:row>
      <xdr:rowOff>104775</xdr:rowOff>
    </xdr:from>
    <xdr:to>
      <xdr:col>9</xdr:col>
      <xdr:colOff>2667000</xdr:colOff>
      <xdr:row>32</xdr:row>
      <xdr:rowOff>123825</xdr:rowOff>
    </xdr:to>
    <xdr:sp macro="" textlink="">
      <xdr:nvSpPr>
        <xdr:cNvPr id="10273" name="Option Button 33" hidden="1">
          <a:extLst>
            <a:ext uri="{63B3BB69-23CF-44E3-9099-C40C66FF867C}">
              <a14:compatExt xmlns:a14="http://schemas.microsoft.com/office/drawing/2010/main" spid="_x0000_s10273"/>
            </a:ext>
            <a:ext uri="{FF2B5EF4-FFF2-40B4-BE49-F238E27FC236}">
              <a16:creationId xmlns:a16="http://schemas.microsoft.com/office/drawing/2014/main" id="{C7771018-26F8-424D-B529-A91E6C57CDF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31</xdr:row>
      <xdr:rowOff>104775</xdr:rowOff>
    </xdr:from>
    <xdr:to>
      <xdr:col>10</xdr:col>
      <xdr:colOff>2609850</xdr:colOff>
      <xdr:row>32</xdr:row>
      <xdr:rowOff>123825</xdr:rowOff>
    </xdr:to>
    <xdr:sp macro="" textlink="">
      <xdr:nvSpPr>
        <xdr:cNvPr id="10274" name="Option Button 34" hidden="1">
          <a:extLst>
            <a:ext uri="{63B3BB69-23CF-44E3-9099-C40C66FF867C}">
              <a14:compatExt xmlns:a14="http://schemas.microsoft.com/office/drawing/2010/main" spid="_x0000_s10274"/>
            </a:ext>
            <a:ext uri="{FF2B5EF4-FFF2-40B4-BE49-F238E27FC236}">
              <a16:creationId xmlns:a16="http://schemas.microsoft.com/office/drawing/2014/main" id="{EEF01310-582B-468D-A364-96D400B3A66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31</xdr:row>
      <xdr:rowOff>104775</xdr:rowOff>
    </xdr:from>
    <xdr:to>
      <xdr:col>11</xdr:col>
      <xdr:colOff>2686050</xdr:colOff>
      <xdr:row>32</xdr:row>
      <xdr:rowOff>123825</xdr:rowOff>
    </xdr:to>
    <xdr:sp macro="" textlink="">
      <xdr:nvSpPr>
        <xdr:cNvPr id="10275" name="Option Button 35" hidden="1">
          <a:extLst>
            <a:ext uri="{63B3BB69-23CF-44E3-9099-C40C66FF867C}">
              <a14:compatExt xmlns:a14="http://schemas.microsoft.com/office/drawing/2010/main" spid="_x0000_s10275"/>
            </a:ext>
            <a:ext uri="{FF2B5EF4-FFF2-40B4-BE49-F238E27FC236}">
              <a16:creationId xmlns:a16="http://schemas.microsoft.com/office/drawing/2014/main" id="{FD0F5156-478F-4086-ACC2-B9F61059256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57150</xdr:colOff>
      <xdr:row>37</xdr:row>
      <xdr:rowOff>28575</xdr:rowOff>
    </xdr:from>
    <xdr:to>
      <xdr:col>12</xdr:col>
      <xdr:colOff>19050</xdr:colOff>
      <xdr:row>39</xdr:row>
      <xdr:rowOff>28575</xdr:rowOff>
    </xdr:to>
    <xdr:sp macro="" textlink="">
      <xdr:nvSpPr>
        <xdr:cNvPr id="10276" name="Group Box 36" hidden="1">
          <a:extLst>
            <a:ext uri="{63B3BB69-23CF-44E3-9099-C40C66FF867C}">
              <a14:compatExt xmlns:a14="http://schemas.microsoft.com/office/drawing/2010/main" spid="_x0000_s10276"/>
            </a:ext>
            <a:ext uri="{FF2B5EF4-FFF2-40B4-BE49-F238E27FC236}">
              <a16:creationId xmlns:a16="http://schemas.microsoft.com/office/drawing/2014/main" id="{863FAFFE-6749-4EBD-9664-E242E379725F}"/>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37</xdr:row>
      <xdr:rowOff>104775</xdr:rowOff>
    </xdr:from>
    <xdr:to>
      <xdr:col>8</xdr:col>
      <xdr:colOff>2609850</xdr:colOff>
      <xdr:row>38</xdr:row>
      <xdr:rowOff>123825</xdr:rowOff>
    </xdr:to>
    <xdr:sp macro="" textlink="">
      <xdr:nvSpPr>
        <xdr:cNvPr id="10277" name="Option Button 37" hidden="1">
          <a:extLst>
            <a:ext uri="{63B3BB69-23CF-44E3-9099-C40C66FF867C}">
              <a14:compatExt xmlns:a14="http://schemas.microsoft.com/office/drawing/2010/main" spid="_x0000_s10277"/>
            </a:ext>
            <a:ext uri="{FF2B5EF4-FFF2-40B4-BE49-F238E27FC236}">
              <a16:creationId xmlns:a16="http://schemas.microsoft.com/office/drawing/2014/main" id="{8D59162D-90C2-44D8-A4D0-330E239CAFB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37</xdr:row>
      <xdr:rowOff>104775</xdr:rowOff>
    </xdr:from>
    <xdr:to>
      <xdr:col>9</xdr:col>
      <xdr:colOff>2667000</xdr:colOff>
      <xdr:row>38</xdr:row>
      <xdr:rowOff>123825</xdr:rowOff>
    </xdr:to>
    <xdr:sp macro="" textlink="">
      <xdr:nvSpPr>
        <xdr:cNvPr id="10278" name="Option Button 38" hidden="1">
          <a:extLst>
            <a:ext uri="{63B3BB69-23CF-44E3-9099-C40C66FF867C}">
              <a14:compatExt xmlns:a14="http://schemas.microsoft.com/office/drawing/2010/main" spid="_x0000_s10278"/>
            </a:ext>
            <a:ext uri="{FF2B5EF4-FFF2-40B4-BE49-F238E27FC236}">
              <a16:creationId xmlns:a16="http://schemas.microsoft.com/office/drawing/2014/main" id="{BB61EE88-F46A-469C-9C94-B86797B28427}"/>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37</xdr:row>
      <xdr:rowOff>104775</xdr:rowOff>
    </xdr:from>
    <xdr:to>
      <xdr:col>10</xdr:col>
      <xdr:colOff>2609850</xdr:colOff>
      <xdr:row>38</xdr:row>
      <xdr:rowOff>123825</xdr:rowOff>
    </xdr:to>
    <xdr:sp macro="" textlink="">
      <xdr:nvSpPr>
        <xdr:cNvPr id="10279" name="Option Button 39" hidden="1">
          <a:extLst>
            <a:ext uri="{63B3BB69-23CF-44E3-9099-C40C66FF867C}">
              <a14:compatExt xmlns:a14="http://schemas.microsoft.com/office/drawing/2010/main" spid="_x0000_s10279"/>
            </a:ext>
            <a:ext uri="{FF2B5EF4-FFF2-40B4-BE49-F238E27FC236}">
              <a16:creationId xmlns:a16="http://schemas.microsoft.com/office/drawing/2014/main" id="{45DD9B1F-B63E-438D-9B4D-450DB7D1EA2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37</xdr:row>
      <xdr:rowOff>104775</xdr:rowOff>
    </xdr:from>
    <xdr:to>
      <xdr:col>11</xdr:col>
      <xdr:colOff>2686050</xdr:colOff>
      <xdr:row>38</xdr:row>
      <xdr:rowOff>123825</xdr:rowOff>
    </xdr:to>
    <xdr:sp macro="" textlink="">
      <xdr:nvSpPr>
        <xdr:cNvPr id="10280" name="Option Button 40" hidden="1">
          <a:extLst>
            <a:ext uri="{63B3BB69-23CF-44E3-9099-C40C66FF867C}">
              <a14:compatExt xmlns:a14="http://schemas.microsoft.com/office/drawing/2010/main" spid="_x0000_s10280"/>
            </a:ext>
            <a:ext uri="{FF2B5EF4-FFF2-40B4-BE49-F238E27FC236}">
              <a16:creationId xmlns:a16="http://schemas.microsoft.com/office/drawing/2014/main" id="{4B5B68DE-CDAC-4CE2-9C95-E2774EE09E2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57150</xdr:colOff>
      <xdr:row>42</xdr:row>
      <xdr:rowOff>28575</xdr:rowOff>
    </xdr:from>
    <xdr:to>
      <xdr:col>12</xdr:col>
      <xdr:colOff>19050</xdr:colOff>
      <xdr:row>44</xdr:row>
      <xdr:rowOff>28575</xdr:rowOff>
    </xdr:to>
    <xdr:sp macro="" textlink="">
      <xdr:nvSpPr>
        <xdr:cNvPr id="10281" name="Group Box 41" hidden="1">
          <a:extLst>
            <a:ext uri="{63B3BB69-23CF-44E3-9099-C40C66FF867C}">
              <a14:compatExt xmlns:a14="http://schemas.microsoft.com/office/drawing/2010/main" spid="_x0000_s10281"/>
            </a:ext>
            <a:ext uri="{FF2B5EF4-FFF2-40B4-BE49-F238E27FC236}">
              <a16:creationId xmlns:a16="http://schemas.microsoft.com/office/drawing/2014/main" id="{2CCE49A7-105B-4B43-AA65-1324825D8464}"/>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42</xdr:row>
      <xdr:rowOff>104775</xdr:rowOff>
    </xdr:from>
    <xdr:to>
      <xdr:col>8</xdr:col>
      <xdr:colOff>2609850</xdr:colOff>
      <xdr:row>43</xdr:row>
      <xdr:rowOff>123825</xdr:rowOff>
    </xdr:to>
    <xdr:sp macro="" textlink="">
      <xdr:nvSpPr>
        <xdr:cNvPr id="10282" name="Option Button 42" hidden="1">
          <a:extLst>
            <a:ext uri="{63B3BB69-23CF-44E3-9099-C40C66FF867C}">
              <a14:compatExt xmlns:a14="http://schemas.microsoft.com/office/drawing/2010/main" spid="_x0000_s10282"/>
            </a:ext>
            <a:ext uri="{FF2B5EF4-FFF2-40B4-BE49-F238E27FC236}">
              <a16:creationId xmlns:a16="http://schemas.microsoft.com/office/drawing/2014/main" id="{692A9443-5063-493C-9B1C-547B7C59C2A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42</xdr:row>
      <xdr:rowOff>104775</xdr:rowOff>
    </xdr:from>
    <xdr:to>
      <xdr:col>9</xdr:col>
      <xdr:colOff>2667000</xdr:colOff>
      <xdr:row>43</xdr:row>
      <xdr:rowOff>123825</xdr:rowOff>
    </xdr:to>
    <xdr:sp macro="" textlink="">
      <xdr:nvSpPr>
        <xdr:cNvPr id="10283" name="Option Button 43" hidden="1">
          <a:extLst>
            <a:ext uri="{63B3BB69-23CF-44E3-9099-C40C66FF867C}">
              <a14:compatExt xmlns:a14="http://schemas.microsoft.com/office/drawing/2010/main" spid="_x0000_s10283"/>
            </a:ext>
            <a:ext uri="{FF2B5EF4-FFF2-40B4-BE49-F238E27FC236}">
              <a16:creationId xmlns:a16="http://schemas.microsoft.com/office/drawing/2014/main" id="{D3141B8A-6726-4BE1-83AA-904F58F3541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42</xdr:row>
      <xdr:rowOff>104775</xdr:rowOff>
    </xdr:from>
    <xdr:to>
      <xdr:col>10</xdr:col>
      <xdr:colOff>2609850</xdr:colOff>
      <xdr:row>43</xdr:row>
      <xdr:rowOff>123825</xdr:rowOff>
    </xdr:to>
    <xdr:sp macro="" textlink="">
      <xdr:nvSpPr>
        <xdr:cNvPr id="10284" name="Option Button 44" hidden="1">
          <a:extLst>
            <a:ext uri="{63B3BB69-23CF-44E3-9099-C40C66FF867C}">
              <a14:compatExt xmlns:a14="http://schemas.microsoft.com/office/drawing/2010/main" spid="_x0000_s10284"/>
            </a:ext>
            <a:ext uri="{FF2B5EF4-FFF2-40B4-BE49-F238E27FC236}">
              <a16:creationId xmlns:a16="http://schemas.microsoft.com/office/drawing/2014/main" id="{1121C33E-E2AC-4FC1-858D-07262E67B14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42</xdr:row>
      <xdr:rowOff>104775</xdr:rowOff>
    </xdr:from>
    <xdr:to>
      <xdr:col>11</xdr:col>
      <xdr:colOff>2686050</xdr:colOff>
      <xdr:row>43</xdr:row>
      <xdr:rowOff>123825</xdr:rowOff>
    </xdr:to>
    <xdr:sp macro="" textlink="">
      <xdr:nvSpPr>
        <xdr:cNvPr id="10285" name="Option Button 45" hidden="1">
          <a:extLst>
            <a:ext uri="{63B3BB69-23CF-44E3-9099-C40C66FF867C}">
              <a14:compatExt xmlns:a14="http://schemas.microsoft.com/office/drawing/2010/main" spid="_x0000_s10285"/>
            </a:ext>
            <a:ext uri="{FF2B5EF4-FFF2-40B4-BE49-F238E27FC236}">
              <a16:creationId xmlns:a16="http://schemas.microsoft.com/office/drawing/2014/main" id="{21DE81FA-A9D4-45F1-982F-44169EA6797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57150</xdr:colOff>
      <xdr:row>56</xdr:row>
      <xdr:rowOff>28575</xdr:rowOff>
    </xdr:from>
    <xdr:to>
      <xdr:col>12</xdr:col>
      <xdr:colOff>19050</xdr:colOff>
      <xdr:row>58</xdr:row>
      <xdr:rowOff>28575</xdr:rowOff>
    </xdr:to>
    <xdr:sp macro="" textlink="">
      <xdr:nvSpPr>
        <xdr:cNvPr id="10286" name="Group Box 46" hidden="1">
          <a:extLst>
            <a:ext uri="{63B3BB69-23CF-44E3-9099-C40C66FF867C}">
              <a14:compatExt xmlns:a14="http://schemas.microsoft.com/office/drawing/2010/main" spid="_x0000_s10286"/>
            </a:ext>
            <a:ext uri="{FF2B5EF4-FFF2-40B4-BE49-F238E27FC236}">
              <a16:creationId xmlns:a16="http://schemas.microsoft.com/office/drawing/2014/main" id="{C9016EEA-9B16-446F-AFB8-6F6FA24841AB}"/>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56</xdr:row>
      <xdr:rowOff>104775</xdr:rowOff>
    </xdr:from>
    <xdr:to>
      <xdr:col>8</xdr:col>
      <xdr:colOff>2609850</xdr:colOff>
      <xdr:row>57</xdr:row>
      <xdr:rowOff>123825</xdr:rowOff>
    </xdr:to>
    <xdr:sp macro="" textlink="">
      <xdr:nvSpPr>
        <xdr:cNvPr id="10287" name="Option Button 47" hidden="1">
          <a:extLst>
            <a:ext uri="{63B3BB69-23CF-44E3-9099-C40C66FF867C}">
              <a14:compatExt xmlns:a14="http://schemas.microsoft.com/office/drawing/2010/main" spid="_x0000_s10287"/>
            </a:ext>
            <a:ext uri="{FF2B5EF4-FFF2-40B4-BE49-F238E27FC236}">
              <a16:creationId xmlns:a16="http://schemas.microsoft.com/office/drawing/2014/main" id="{04F762D3-A83A-4D78-A5A7-C46B4529931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56</xdr:row>
      <xdr:rowOff>104775</xdr:rowOff>
    </xdr:from>
    <xdr:to>
      <xdr:col>9</xdr:col>
      <xdr:colOff>2667000</xdr:colOff>
      <xdr:row>57</xdr:row>
      <xdr:rowOff>123825</xdr:rowOff>
    </xdr:to>
    <xdr:sp macro="" textlink="">
      <xdr:nvSpPr>
        <xdr:cNvPr id="10288" name="Option Button 48" hidden="1">
          <a:extLst>
            <a:ext uri="{63B3BB69-23CF-44E3-9099-C40C66FF867C}">
              <a14:compatExt xmlns:a14="http://schemas.microsoft.com/office/drawing/2010/main" spid="_x0000_s10288"/>
            </a:ext>
            <a:ext uri="{FF2B5EF4-FFF2-40B4-BE49-F238E27FC236}">
              <a16:creationId xmlns:a16="http://schemas.microsoft.com/office/drawing/2014/main" id="{9120C08E-769C-477D-89A4-0361FA92AF6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56</xdr:row>
      <xdr:rowOff>104775</xdr:rowOff>
    </xdr:from>
    <xdr:to>
      <xdr:col>10</xdr:col>
      <xdr:colOff>2609850</xdr:colOff>
      <xdr:row>57</xdr:row>
      <xdr:rowOff>123825</xdr:rowOff>
    </xdr:to>
    <xdr:sp macro="" textlink="">
      <xdr:nvSpPr>
        <xdr:cNvPr id="10289" name="Option Button 49" hidden="1">
          <a:extLst>
            <a:ext uri="{63B3BB69-23CF-44E3-9099-C40C66FF867C}">
              <a14:compatExt xmlns:a14="http://schemas.microsoft.com/office/drawing/2010/main" spid="_x0000_s10289"/>
            </a:ext>
            <a:ext uri="{FF2B5EF4-FFF2-40B4-BE49-F238E27FC236}">
              <a16:creationId xmlns:a16="http://schemas.microsoft.com/office/drawing/2014/main" id="{ED6AE13C-D677-4713-BA07-FEA2DBD5F00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56</xdr:row>
      <xdr:rowOff>104775</xdr:rowOff>
    </xdr:from>
    <xdr:to>
      <xdr:col>11</xdr:col>
      <xdr:colOff>2686050</xdr:colOff>
      <xdr:row>57</xdr:row>
      <xdr:rowOff>123825</xdr:rowOff>
    </xdr:to>
    <xdr:sp macro="" textlink="">
      <xdr:nvSpPr>
        <xdr:cNvPr id="10290" name="Option Button 50" hidden="1">
          <a:extLst>
            <a:ext uri="{63B3BB69-23CF-44E3-9099-C40C66FF867C}">
              <a14:compatExt xmlns:a14="http://schemas.microsoft.com/office/drawing/2010/main" spid="_x0000_s10290"/>
            </a:ext>
            <a:ext uri="{FF2B5EF4-FFF2-40B4-BE49-F238E27FC236}">
              <a16:creationId xmlns:a16="http://schemas.microsoft.com/office/drawing/2014/main" id="{DA2785C3-A535-44CC-B16D-A829BD55507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57150</xdr:colOff>
      <xdr:row>60</xdr:row>
      <xdr:rowOff>28575</xdr:rowOff>
    </xdr:from>
    <xdr:to>
      <xdr:col>12</xdr:col>
      <xdr:colOff>19050</xdr:colOff>
      <xdr:row>62</xdr:row>
      <xdr:rowOff>28575</xdr:rowOff>
    </xdr:to>
    <xdr:sp macro="" textlink="">
      <xdr:nvSpPr>
        <xdr:cNvPr id="10291" name="Group Box 51" hidden="1">
          <a:extLst>
            <a:ext uri="{63B3BB69-23CF-44E3-9099-C40C66FF867C}">
              <a14:compatExt xmlns:a14="http://schemas.microsoft.com/office/drawing/2010/main" spid="_x0000_s10291"/>
            </a:ext>
            <a:ext uri="{FF2B5EF4-FFF2-40B4-BE49-F238E27FC236}">
              <a16:creationId xmlns:a16="http://schemas.microsoft.com/office/drawing/2014/main" id="{1FCC570E-D061-4093-94AA-0E3221AE9295}"/>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60</xdr:row>
      <xdr:rowOff>104775</xdr:rowOff>
    </xdr:from>
    <xdr:to>
      <xdr:col>8</xdr:col>
      <xdr:colOff>2609850</xdr:colOff>
      <xdr:row>61</xdr:row>
      <xdr:rowOff>123825</xdr:rowOff>
    </xdr:to>
    <xdr:sp macro="" textlink="">
      <xdr:nvSpPr>
        <xdr:cNvPr id="10292" name="Option Button 52" hidden="1">
          <a:extLst>
            <a:ext uri="{63B3BB69-23CF-44E3-9099-C40C66FF867C}">
              <a14:compatExt xmlns:a14="http://schemas.microsoft.com/office/drawing/2010/main" spid="_x0000_s10292"/>
            </a:ext>
            <a:ext uri="{FF2B5EF4-FFF2-40B4-BE49-F238E27FC236}">
              <a16:creationId xmlns:a16="http://schemas.microsoft.com/office/drawing/2014/main" id="{915FCACA-A9D7-4C84-8803-306B2D037E3A}"/>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60</xdr:row>
      <xdr:rowOff>104775</xdr:rowOff>
    </xdr:from>
    <xdr:to>
      <xdr:col>9</xdr:col>
      <xdr:colOff>2667000</xdr:colOff>
      <xdr:row>61</xdr:row>
      <xdr:rowOff>123825</xdr:rowOff>
    </xdr:to>
    <xdr:sp macro="" textlink="">
      <xdr:nvSpPr>
        <xdr:cNvPr id="10293" name="Option Button 53" hidden="1">
          <a:extLst>
            <a:ext uri="{63B3BB69-23CF-44E3-9099-C40C66FF867C}">
              <a14:compatExt xmlns:a14="http://schemas.microsoft.com/office/drawing/2010/main" spid="_x0000_s10293"/>
            </a:ext>
            <a:ext uri="{FF2B5EF4-FFF2-40B4-BE49-F238E27FC236}">
              <a16:creationId xmlns:a16="http://schemas.microsoft.com/office/drawing/2014/main" id="{49B2B4C2-F13C-467F-BEDD-ECF0E09BB9DC}"/>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60</xdr:row>
      <xdr:rowOff>104775</xdr:rowOff>
    </xdr:from>
    <xdr:to>
      <xdr:col>10</xdr:col>
      <xdr:colOff>2609850</xdr:colOff>
      <xdr:row>61</xdr:row>
      <xdr:rowOff>123825</xdr:rowOff>
    </xdr:to>
    <xdr:sp macro="" textlink="">
      <xdr:nvSpPr>
        <xdr:cNvPr id="10294" name="Option Button 54" hidden="1">
          <a:extLst>
            <a:ext uri="{63B3BB69-23CF-44E3-9099-C40C66FF867C}">
              <a14:compatExt xmlns:a14="http://schemas.microsoft.com/office/drawing/2010/main" spid="_x0000_s10294"/>
            </a:ext>
            <a:ext uri="{FF2B5EF4-FFF2-40B4-BE49-F238E27FC236}">
              <a16:creationId xmlns:a16="http://schemas.microsoft.com/office/drawing/2014/main" id="{05A569C7-5252-4AAF-B103-F10F8B0C07A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60</xdr:row>
      <xdr:rowOff>104775</xdr:rowOff>
    </xdr:from>
    <xdr:to>
      <xdr:col>11</xdr:col>
      <xdr:colOff>2686050</xdr:colOff>
      <xdr:row>61</xdr:row>
      <xdr:rowOff>123825</xdr:rowOff>
    </xdr:to>
    <xdr:sp macro="" textlink="">
      <xdr:nvSpPr>
        <xdr:cNvPr id="10295" name="Option Button 55" hidden="1">
          <a:extLst>
            <a:ext uri="{63B3BB69-23CF-44E3-9099-C40C66FF867C}">
              <a14:compatExt xmlns:a14="http://schemas.microsoft.com/office/drawing/2010/main" spid="_x0000_s10295"/>
            </a:ext>
            <a:ext uri="{FF2B5EF4-FFF2-40B4-BE49-F238E27FC236}">
              <a16:creationId xmlns:a16="http://schemas.microsoft.com/office/drawing/2014/main" id="{7C5C0497-B666-44A0-915F-7CB02A4B4F68}"/>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57150</xdr:colOff>
      <xdr:row>63</xdr:row>
      <xdr:rowOff>28575</xdr:rowOff>
    </xdr:from>
    <xdr:to>
      <xdr:col>12</xdr:col>
      <xdr:colOff>19050</xdr:colOff>
      <xdr:row>65</xdr:row>
      <xdr:rowOff>38100</xdr:rowOff>
    </xdr:to>
    <xdr:sp macro="" textlink="">
      <xdr:nvSpPr>
        <xdr:cNvPr id="10296" name="Group Box 56" hidden="1">
          <a:extLst>
            <a:ext uri="{63B3BB69-23CF-44E3-9099-C40C66FF867C}">
              <a14:compatExt xmlns:a14="http://schemas.microsoft.com/office/drawing/2010/main" spid="_x0000_s10296"/>
            </a:ext>
            <a:ext uri="{FF2B5EF4-FFF2-40B4-BE49-F238E27FC236}">
              <a16:creationId xmlns:a16="http://schemas.microsoft.com/office/drawing/2014/main" id="{000CE7C3-DE43-4008-B91F-33410573B3F5}"/>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63</xdr:row>
      <xdr:rowOff>104775</xdr:rowOff>
    </xdr:from>
    <xdr:to>
      <xdr:col>8</xdr:col>
      <xdr:colOff>2609850</xdr:colOff>
      <xdr:row>64</xdr:row>
      <xdr:rowOff>123825</xdr:rowOff>
    </xdr:to>
    <xdr:sp macro="" textlink="">
      <xdr:nvSpPr>
        <xdr:cNvPr id="10297" name="Option Button 57" hidden="1">
          <a:extLst>
            <a:ext uri="{63B3BB69-23CF-44E3-9099-C40C66FF867C}">
              <a14:compatExt xmlns:a14="http://schemas.microsoft.com/office/drawing/2010/main" spid="_x0000_s10297"/>
            </a:ext>
            <a:ext uri="{FF2B5EF4-FFF2-40B4-BE49-F238E27FC236}">
              <a16:creationId xmlns:a16="http://schemas.microsoft.com/office/drawing/2014/main" id="{128B5E11-21E5-485F-92FD-11064CE4743F}"/>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63</xdr:row>
      <xdr:rowOff>104775</xdr:rowOff>
    </xdr:from>
    <xdr:to>
      <xdr:col>9</xdr:col>
      <xdr:colOff>2667000</xdr:colOff>
      <xdr:row>64</xdr:row>
      <xdr:rowOff>123825</xdr:rowOff>
    </xdr:to>
    <xdr:sp macro="" textlink="">
      <xdr:nvSpPr>
        <xdr:cNvPr id="10298" name="Option Button 58" hidden="1">
          <a:extLst>
            <a:ext uri="{63B3BB69-23CF-44E3-9099-C40C66FF867C}">
              <a14:compatExt xmlns:a14="http://schemas.microsoft.com/office/drawing/2010/main" spid="_x0000_s10298"/>
            </a:ext>
            <a:ext uri="{FF2B5EF4-FFF2-40B4-BE49-F238E27FC236}">
              <a16:creationId xmlns:a16="http://schemas.microsoft.com/office/drawing/2014/main" id="{08A95273-8FF7-4AB4-A00A-CE0ABAAD46A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63</xdr:row>
      <xdr:rowOff>104775</xdr:rowOff>
    </xdr:from>
    <xdr:to>
      <xdr:col>10</xdr:col>
      <xdr:colOff>2609850</xdr:colOff>
      <xdr:row>64</xdr:row>
      <xdr:rowOff>123825</xdr:rowOff>
    </xdr:to>
    <xdr:sp macro="" textlink="">
      <xdr:nvSpPr>
        <xdr:cNvPr id="10299" name="Option Button 59" hidden="1">
          <a:extLst>
            <a:ext uri="{63B3BB69-23CF-44E3-9099-C40C66FF867C}">
              <a14:compatExt xmlns:a14="http://schemas.microsoft.com/office/drawing/2010/main" spid="_x0000_s10299"/>
            </a:ext>
            <a:ext uri="{FF2B5EF4-FFF2-40B4-BE49-F238E27FC236}">
              <a16:creationId xmlns:a16="http://schemas.microsoft.com/office/drawing/2014/main" id="{B79EE8D5-4664-4D80-83AE-FED5BCA1BB1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63</xdr:row>
      <xdr:rowOff>104775</xdr:rowOff>
    </xdr:from>
    <xdr:to>
      <xdr:col>11</xdr:col>
      <xdr:colOff>2686050</xdr:colOff>
      <xdr:row>64</xdr:row>
      <xdr:rowOff>123825</xdr:rowOff>
    </xdr:to>
    <xdr:sp macro="" textlink="">
      <xdr:nvSpPr>
        <xdr:cNvPr id="10300" name="Option Button 60" hidden="1">
          <a:extLst>
            <a:ext uri="{63B3BB69-23CF-44E3-9099-C40C66FF867C}">
              <a14:compatExt xmlns:a14="http://schemas.microsoft.com/office/drawing/2010/main" spid="_x0000_s10300"/>
            </a:ext>
            <a:ext uri="{FF2B5EF4-FFF2-40B4-BE49-F238E27FC236}">
              <a16:creationId xmlns:a16="http://schemas.microsoft.com/office/drawing/2014/main" id="{21DFA540-0CD3-4088-BF9E-CBBDF63FE82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8</xdr:col>
      <xdr:colOff>57150</xdr:colOff>
      <xdr:row>15</xdr:row>
      <xdr:rowOff>28575</xdr:rowOff>
    </xdr:from>
    <xdr:to>
      <xdr:col>12</xdr:col>
      <xdr:colOff>19050</xdr:colOff>
      <xdr:row>17</xdr:row>
      <xdr:rowOff>38100</xdr:rowOff>
    </xdr:to>
    <xdr:sp macro="" textlink="">
      <xdr:nvSpPr>
        <xdr:cNvPr id="10301" name="Group Box 61" hidden="1">
          <a:extLst>
            <a:ext uri="{63B3BB69-23CF-44E3-9099-C40C66FF867C}">
              <a14:compatExt xmlns:a14="http://schemas.microsoft.com/office/drawing/2010/main" spid="_x0000_s10301"/>
            </a:ext>
            <a:ext uri="{FF2B5EF4-FFF2-40B4-BE49-F238E27FC236}">
              <a16:creationId xmlns:a16="http://schemas.microsoft.com/office/drawing/2014/main" id="{8A1358AF-39F1-46FD-A660-9664B5A7F5DD}"/>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8</xdr:col>
      <xdr:colOff>1562100</xdr:colOff>
      <xdr:row>15</xdr:row>
      <xdr:rowOff>104775</xdr:rowOff>
    </xdr:from>
    <xdr:to>
      <xdr:col>8</xdr:col>
      <xdr:colOff>2609850</xdr:colOff>
      <xdr:row>16</xdr:row>
      <xdr:rowOff>123825</xdr:rowOff>
    </xdr:to>
    <xdr:sp macro="" textlink="">
      <xdr:nvSpPr>
        <xdr:cNvPr id="10302" name="Option Button 62" hidden="1">
          <a:extLst>
            <a:ext uri="{63B3BB69-23CF-44E3-9099-C40C66FF867C}">
              <a14:compatExt xmlns:a14="http://schemas.microsoft.com/office/drawing/2010/main" spid="_x0000_s10302"/>
            </a:ext>
            <a:ext uri="{FF2B5EF4-FFF2-40B4-BE49-F238E27FC236}">
              <a16:creationId xmlns:a16="http://schemas.microsoft.com/office/drawing/2014/main" id="{087DED41-80BB-4F50-B231-E4FD750F60B9}"/>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9</xdr:col>
      <xdr:colOff>1619250</xdr:colOff>
      <xdr:row>15</xdr:row>
      <xdr:rowOff>104775</xdr:rowOff>
    </xdr:from>
    <xdr:to>
      <xdr:col>9</xdr:col>
      <xdr:colOff>2667000</xdr:colOff>
      <xdr:row>16</xdr:row>
      <xdr:rowOff>123825</xdr:rowOff>
    </xdr:to>
    <xdr:sp macro="" textlink="">
      <xdr:nvSpPr>
        <xdr:cNvPr id="10303" name="Option Button 63" hidden="1">
          <a:extLst>
            <a:ext uri="{63B3BB69-23CF-44E3-9099-C40C66FF867C}">
              <a14:compatExt xmlns:a14="http://schemas.microsoft.com/office/drawing/2010/main" spid="_x0000_s10303"/>
            </a:ext>
            <a:ext uri="{FF2B5EF4-FFF2-40B4-BE49-F238E27FC236}">
              <a16:creationId xmlns:a16="http://schemas.microsoft.com/office/drawing/2014/main" id="{27141253-24B8-41A1-9C44-B8BF8ADE103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1562100</xdr:colOff>
      <xdr:row>15</xdr:row>
      <xdr:rowOff>104775</xdr:rowOff>
    </xdr:from>
    <xdr:to>
      <xdr:col>10</xdr:col>
      <xdr:colOff>2609850</xdr:colOff>
      <xdr:row>16</xdr:row>
      <xdr:rowOff>123825</xdr:rowOff>
    </xdr:to>
    <xdr:sp macro="" textlink="">
      <xdr:nvSpPr>
        <xdr:cNvPr id="10304" name="Option Button 64" hidden="1">
          <a:extLst>
            <a:ext uri="{63B3BB69-23CF-44E3-9099-C40C66FF867C}">
              <a14:compatExt xmlns:a14="http://schemas.microsoft.com/office/drawing/2010/main" spid="_x0000_s10304"/>
            </a:ext>
            <a:ext uri="{FF2B5EF4-FFF2-40B4-BE49-F238E27FC236}">
              <a16:creationId xmlns:a16="http://schemas.microsoft.com/office/drawing/2014/main" id="{01BBA67C-721C-4FD4-A31A-A0BAD837755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11</xdr:col>
      <xdr:colOff>1638300</xdr:colOff>
      <xdr:row>15</xdr:row>
      <xdr:rowOff>104775</xdr:rowOff>
    </xdr:from>
    <xdr:to>
      <xdr:col>11</xdr:col>
      <xdr:colOff>2686050</xdr:colOff>
      <xdr:row>16</xdr:row>
      <xdr:rowOff>123825</xdr:rowOff>
    </xdr:to>
    <xdr:sp macro="" textlink="">
      <xdr:nvSpPr>
        <xdr:cNvPr id="10305" name="Option Button 65" hidden="1">
          <a:extLst>
            <a:ext uri="{63B3BB69-23CF-44E3-9099-C40C66FF867C}">
              <a14:compatExt xmlns:a14="http://schemas.microsoft.com/office/drawing/2010/main" spid="_x0000_s10305"/>
            </a:ext>
            <a:ext uri="{FF2B5EF4-FFF2-40B4-BE49-F238E27FC236}">
              <a16:creationId xmlns:a16="http://schemas.microsoft.com/office/drawing/2014/main" id="{3FB3CC98-E027-4178-B855-37EA58FC2123}"/>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oneCellAnchor>
    <xdr:from>
      <xdr:col>8</xdr:col>
      <xdr:colOff>57150</xdr:colOff>
      <xdr:row>44</xdr:row>
      <xdr:rowOff>28575</xdr:rowOff>
    </xdr:from>
    <xdr:ext cx="13420725" cy="381000"/>
    <xdr:sp macro="" textlink="">
      <xdr:nvSpPr>
        <xdr:cNvPr id="10306" name="Group Box 66" hidden="1">
          <a:extLst>
            <a:ext uri="{63B3BB69-23CF-44E3-9099-C40C66FF867C}">
              <a14:compatExt xmlns:a14="http://schemas.microsoft.com/office/drawing/2010/main" spid="_x0000_s10306"/>
            </a:ext>
            <a:ext uri="{FF2B5EF4-FFF2-40B4-BE49-F238E27FC236}">
              <a16:creationId xmlns:a16="http://schemas.microsoft.com/office/drawing/2014/main" id="{931BA8D5-BE32-4D21-BB37-4702F8B390C4}"/>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oneCellAnchor>
  <xdr:oneCellAnchor>
    <xdr:from>
      <xdr:col>8</xdr:col>
      <xdr:colOff>1562100</xdr:colOff>
      <xdr:row>44</xdr:row>
      <xdr:rowOff>104775</xdr:rowOff>
    </xdr:from>
    <xdr:ext cx="1047750" cy="209550"/>
    <xdr:sp macro="" textlink="">
      <xdr:nvSpPr>
        <xdr:cNvPr id="10307" name="Option Button 67" hidden="1">
          <a:extLst>
            <a:ext uri="{63B3BB69-23CF-44E3-9099-C40C66FF867C}">
              <a14:compatExt xmlns:a14="http://schemas.microsoft.com/office/drawing/2010/main" spid="_x0000_s10307"/>
            </a:ext>
            <a:ext uri="{FF2B5EF4-FFF2-40B4-BE49-F238E27FC236}">
              <a16:creationId xmlns:a16="http://schemas.microsoft.com/office/drawing/2014/main" id="{10730A81-A136-488B-B8C9-076B8BB6AF96}"/>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9</xdr:col>
      <xdr:colOff>1619250</xdr:colOff>
      <xdr:row>44</xdr:row>
      <xdr:rowOff>104775</xdr:rowOff>
    </xdr:from>
    <xdr:ext cx="1047750" cy="209550"/>
    <xdr:sp macro="" textlink="">
      <xdr:nvSpPr>
        <xdr:cNvPr id="10308" name="Option Button 68" hidden="1">
          <a:extLst>
            <a:ext uri="{63B3BB69-23CF-44E3-9099-C40C66FF867C}">
              <a14:compatExt xmlns:a14="http://schemas.microsoft.com/office/drawing/2010/main" spid="_x0000_s10308"/>
            </a:ext>
            <a:ext uri="{FF2B5EF4-FFF2-40B4-BE49-F238E27FC236}">
              <a16:creationId xmlns:a16="http://schemas.microsoft.com/office/drawing/2014/main" id="{B743537B-CD79-478D-BFC9-B8D94D36990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10</xdr:col>
      <xdr:colOff>1562100</xdr:colOff>
      <xdr:row>44</xdr:row>
      <xdr:rowOff>104775</xdr:rowOff>
    </xdr:from>
    <xdr:ext cx="1047750" cy="209550"/>
    <xdr:sp macro="" textlink="">
      <xdr:nvSpPr>
        <xdr:cNvPr id="10309" name="Option Button 69" hidden="1">
          <a:extLst>
            <a:ext uri="{63B3BB69-23CF-44E3-9099-C40C66FF867C}">
              <a14:compatExt xmlns:a14="http://schemas.microsoft.com/office/drawing/2010/main" spid="_x0000_s10309"/>
            </a:ext>
            <a:ext uri="{FF2B5EF4-FFF2-40B4-BE49-F238E27FC236}">
              <a16:creationId xmlns:a16="http://schemas.microsoft.com/office/drawing/2014/main" id="{7FABD81D-8401-4DD6-BC35-5C26C7CF0F81}"/>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11</xdr:col>
      <xdr:colOff>1638300</xdr:colOff>
      <xdr:row>44</xdr:row>
      <xdr:rowOff>104775</xdr:rowOff>
    </xdr:from>
    <xdr:ext cx="1047750" cy="209550"/>
    <xdr:sp macro="" textlink="">
      <xdr:nvSpPr>
        <xdr:cNvPr id="10310" name="Option Button 70" hidden="1">
          <a:extLst>
            <a:ext uri="{63B3BB69-23CF-44E3-9099-C40C66FF867C}">
              <a14:compatExt xmlns:a14="http://schemas.microsoft.com/office/drawing/2010/main" spid="_x0000_s10310"/>
            </a:ext>
            <a:ext uri="{FF2B5EF4-FFF2-40B4-BE49-F238E27FC236}">
              <a16:creationId xmlns:a16="http://schemas.microsoft.com/office/drawing/2014/main" id="{9AD7AB13-0CEE-40B3-A2D2-BE5429E82B44}"/>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9</xdr:row>
      <xdr:rowOff>0</xdr:rowOff>
    </xdr:from>
    <xdr:to>
      <xdr:col>32</xdr:col>
      <xdr:colOff>6350</xdr:colOff>
      <xdr:row>9</xdr:row>
      <xdr:rowOff>381000</xdr:rowOff>
    </xdr:to>
    <xdr:sp macro="" textlink="">
      <xdr:nvSpPr>
        <xdr:cNvPr id="2068" name="Group Box 20" hidden="1">
          <a:extLst>
            <a:ext uri="{63B3BB69-23CF-44E3-9099-C40C66FF867C}">
              <a14:compatExt xmlns:a14="http://schemas.microsoft.com/office/drawing/2010/main"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9</xdr:row>
      <xdr:rowOff>0</xdr:rowOff>
    </xdr:from>
    <xdr:to>
      <xdr:col>11</xdr:col>
      <xdr:colOff>438150</xdr:colOff>
      <xdr:row>9</xdr:row>
      <xdr:rowOff>209550</xdr:rowOff>
    </xdr:to>
    <xdr:sp macro="" textlink="">
      <xdr:nvSpPr>
        <xdr:cNvPr id="2078" name="Option Button 30" hidden="1">
          <a:extLst>
            <a:ext uri="{63B3BB69-23CF-44E3-9099-C40C66FF867C}">
              <a14:compatExt xmlns:a14="http://schemas.microsoft.com/office/drawing/2010/main" spid="_x0000_s2078"/>
            </a:ext>
            <a:ext uri="{FF2B5EF4-FFF2-40B4-BE49-F238E27FC236}">
              <a16:creationId xmlns:a16="http://schemas.microsoft.com/office/drawing/2014/main" id="{00000000-0008-0000-0200-00001E080000}"/>
            </a:ext>
            <a:ext uri="{147F2762-F138-4A5C-976F-8EAC2B608ADB}">
              <a16:predDERef xmlns:a16="http://schemas.microsoft.com/office/drawing/2014/main" pred="{00000000-0008-0000-0200-00001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9</xdr:row>
      <xdr:rowOff>0</xdr:rowOff>
    </xdr:from>
    <xdr:to>
      <xdr:col>11</xdr:col>
      <xdr:colOff>438150</xdr:colOff>
      <xdr:row>9</xdr:row>
      <xdr:rowOff>209550</xdr:rowOff>
    </xdr:to>
    <xdr:sp macro="" textlink="">
      <xdr:nvSpPr>
        <xdr:cNvPr id="2080" name="Option Button 32" hidden="1">
          <a:extLst>
            <a:ext uri="{63B3BB69-23CF-44E3-9099-C40C66FF867C}">
              <a14:compatExt xmlns:a14="http://schemas.microsoft.com/office/drawing/2010/main" spid="_x0000_s2080"/>
            </a:ext>
            <a:ext uri="{FF2B5EF4-FFF2-40B4-BE49-F238E27FC236}">
              <a16:creationId xmlns:a16="http://schemas.microsoft.com/office/drawing/2014/main" id="{00000000-0008-0000-0200-000020080000}"/>
            </a:ext>
            <a:ext uri="{147F2762-F138-4A5C-976F-8EAC2B608ADB}">
              <a16:predDERef xmlns:a16="http://schemas.microsoft.com/office/drawing/2014/main" pred="{00000000-0008-0000-0200-00001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9</xdr:row>
      <xdr:rowOff>0</xdr:rowOff>
    </xdr:from>
    <xdr:to>
      <xdr:col>11</xdr:col>
      <xdr:colOff>438150</xdr:colOff>
      <xdr:row>9</xdr:row>
      <xdr:rowOff>209550</xdr:rowOff>
    </xdr:to>
    <xdr:sp macro="" textlink="">
      <xdr:nvSpPr>
        <xdr:cNvPr id="2082" name="Option Button 34" hidden="1">
          <a:extLst>
            <a:ext uri="{63B3BB69-23CF-44E3-9099-C40C66FF867C}">
              <a14:compatExt xmlns:a14="http://schemas.microsoft.com/office/drawing/2010/main" spid="_x0000_s2082"/>
            </a:ext>
            <a:ext uri="{FF2B5EF4-FFF2-40B4-BE49-F238E27FC236}">
              <a16:creationId xmlns:a16="http://schemas.microsoft.com/office/drawing/2014/main" id="{00000000-0008-0000-0200-000022080000}"/>
            </a:ext>
            <a:ext uri="{147F2762-F138-4A5C-976F-8EAC2B608ADB}">
              <a16:predDERef xmlns:a16="http://schemas.microsoft.com/office/drawing/2014/main" pred="{00000000-0008-0000-02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9</xdr:row>
      <xdr:rowOff>0</xdr:rowOff>
    </xdr:from>
    <xdr:to>
      <xdr:col>11</xdr:col>
      <xdr:colOff>438150</xdr:colOff>
      <xdr:row>9</xdr:row>
      <xdr:rowOff>209550</xdr:rowOff>
    </xdr:to>
    <xdr:sp macro="" textlink="">
      <xdr:nvSpPr>
        <xdr:cNvPr id="2084" name="Option Button 36" hidden="1">
          <a:extLst>
            <a:ext uri="{63B3BB69-23CF-44E3-9099-C40C66FF867C}">
              <a14:compatExt xmlns:a14="http://schemas.microsoft.com/office/drawing/2010/main" spid="_x0000_s2084"/>
            </a:ext>
            <a:ext uri="{FF2B5EF4-FFF2-40B4-BE49-F238E27FC236}">
              <a16:creationId xmlns:a16="http://schemas.microsoft.com/office/drawing/2014/main" id="{00000000-0008-0000-0200-000024080000}"/>
            </a:ext>
            <a:ext uri="{147F2762-F138-4A5C-976F-8EAC2B608ADB}">
              <a16:predDERef xmlns:a16="http://schemas.microsoft.com/office/drawing/2014/main" pred="{00000000-0008-0000-0200-00002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23</xdr:row>
      <xdr:rowOff>0</xdr:rowOff>
    </xdr:from>
    <xdr:to>
      <xdr:col>32</xdr:col>
      <xdr:colOff>6350</xdr:colOff>
      <xdr:row>24</xdr:row>
      <xdr:rowOff>63500</xdr:rowOff>
    </xdr:to>
    <xdr:sp macro="" textlink="">
      <xdr:nvSpPr>
        <xdr:cNvPr id="2085" name="Group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200-000025080000}"/>
            </a:ext>
            <a:ext uri="{147F2762-F138-4A5C-976F-8EAC2B608ADB}">
              <a16:predDERef xmlns:a16="http://schemas.microsoft.com/office/drawing/2014/main" pred="{00000000-0008-0000-0200-000024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23</xdr:row>
      <xdr:rowOff>0</xdr:rowOff>
    </xdr:from>
    <xdr:to>
      <xdr:col>32</xdr:col>
      <xdr:colOff>6350</xdr:colOff>
      <xdr:row>24</xdr:row>
      <xdr:rowOff>63500</xdr:rowOff>
    </xdr:to>
    <xdr:sp macro="" textlink="">
      <xdr:nvSpPr>
        <xdr:cNvPr id="2090" name="Group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200-00002A080000}"/>
            </a:ext>
            <a:ext uri="{147F2762-F138-4A5C-976F-8EAC2B608ADB}">
              <a16:predDERef xmlns:a16="http://schemas.microsoft.com/office/drawing/2014/main" pred="{00000000-0008-0000-0200-000025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23</xdr:row>
      <xdr:rowOff>0</xdr:rowOff>
    </xdr:from>
    <xdr:to>
      <xdr:col>11</xdr:col>
      <xdr:colOff>438150</xdr:colOff>
      <xdr:row>23</xdr:row>
      <xdr:rowOff>209550</xdr:rowOff>
    </xdr:to>
    <xdr:sp macro="" textlink="">
      <xdr:nvSpPr>
        <xdr:cNvPr id="2099" name="Option Button 51" hidden="1">
          <a:extLst>
            <a:ext uri="{63B3BB69-23CF-44E3-9099-C40C66FF867C}">
              <a14:compatExt xmlns:a14="http://schemas.microsoft.com/office/drawing/2010/main" spid="_x0000_s2099"/>
            </a:ext>
            <a:ext uri="{FF2B5EF4-FFF2-40B4-BE49-F238E27FC236}">
              <a16:creationId xmlns:a16="http://schemas.microsoft.com/office/drawing/2014/main" id="{00000000-0008-0000-0200-000033080000}"/>
            </a:ext>
            <a:ext uri="{147F2762-F138-4A5C-976F-8EAC2B608ADB}">
              <a16:predDERef xmlns:a16="http://schemas.microsoft.com/office/drawing/2014/main" pred="{00000000-0008-0000-0200-00002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23</xdr:row>
      <xdr:rowOff>0</xdr:rowOff>
    </xdr:from>
    <xdr:to>
      <xdr:col>11</xdr:col>
      <xdr:colOff>438150</xdr:colOff>
      <xdr:row>23</xdr:row>
      <xdr:rowOff>209550</xdr:rowOff>
    </xdr:to>
    <xdr:sp macro="" textlink="">
      <xdr:nvSpPr>
        <xdr:cNvPr id="2100" name="Option Button 52" hidden="1">
          <a:extLst>
            <a:ext uri="{63B3BB69-23CF-44E3-9099-C40C66FF867C}">
              <a14:compatExt xmlns:a14="http://schemas.microsoft.com/office/drawing/2010/main" spid="_x0000_s2100"/>
            </a:ext>
            <a:ext uri="{FF2B5EF4-FFF2-40B4-BE49-F238E27FC236}">
              <a16:creationId xmlns:a16="http://schemas.microsoft.com/office/drawing/2014/main" id="{00000000-0008-0000-0200-000034080000}"/>
            </a:ext>
            <a:ext uri="{147F2762-F138-4A5C-976F-8EAC2B608ADB}">
              <a16:predDERef xmlns:a16="http://schemas.microsoft.com/office/drawing/2014/main" pred="{00000000-0008-0000-0200-00003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23</xdr:row>
      <xdr:rowOff>0</xdr:rowOff>
    </xdr:from>
    <xdr:to>
      <xdr:col>11</xdr:col>
      <xdr:colOff>438150</xdr:colOff>
      <xdr:row>23</xdr:row>
      <xdr:rowOff>209550</xdr:rowOff>
    </xdr:to>
    <xdr:sp macro="" textlink="">
      <xdr:nvSpPr>
        <xdr:cNvPr id="2101" name="Option Button 53" hidden="1">
          <a:extLst>
            <a:ext uri="{63B3BB69-23CF-44E3-9099-C40C66FF867C}">
              <a14:compatExt xmlns:a14="http://schemas.microsoft.com/office/drawing/2010/main" spid="_x0000_s2101"/>
            </a:ext>
            <a:ext uri="{FF2B5EF4-FFF2-40B4-BE49-F238E27FC236}">
              <a16:creationId xmlns:a16="http://schemas.microsoft.com/office/drawing/2014/main" id="{00000000-0008-0000-0200-000035080000}"/>
            </a:ext>
            <a:ext uri="{147F2762-F138-4A5C-976F-8EAC2B608ADB}">
              <a16:predDERef xmlns:a16="http://schemas.microsoft.com/office/drawing/2014/main" pred="{00000000-0008-0000-0200-00003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23</xdr:row>
      <xdr:rowOff>0</xdr:rowOff>
    </xdr:from>
    <xdr:to>
      <xdr:col>11</xdr:col>
      <xdr:colOff>438150</xdr:colOff>
      <xdr:row>23</xdr:row>
      <xdr:rowOff>209550</xdr:rowOff>
    </xdr:to>
    <xdr:sp macro="" textlink="">
      <xdr:nvSpPr>
        <xdr:cNvPr id="2102" name="Option Button 54" hidden="1">
          <a:extLst>
            <a:ext uri="{63B3BB69-23CF-44E3-9099-C40C66FF867C}">
              <a14:compatExt xmlns:a14="http://schemas.microsoft.com/office/drawing/2010/main" spid="_x0000_s2102"/>
            </a:ext>
            <a:ext uri="{FF2B5EF4-FFF2-40B4-BE49-F238E27FC236}">
              <a16:creationId xmlns:a16="http://schemas.microsoft.com/office/drawing/2014/main" id="{00000000-0008-0000-0200-000036080000}"/>
            </a:ext>
            <a:ext uri="{147F2762-F138-4A5C-976F-8EAC2B608ADB}">
              <a16:predDERef xmlns:a16="http://schemas.microsoft.com/office/drawing/2014/main" pred="{00000000-0008-0000-0200-00003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23</xdr:row>
      <xdr:rowOff>0</xdr:rowOff>
    </xdr:from>
    <xdr:to>
      <xdr:col>11</xdr:col>
      <xdr:colOff>438150</xdr:colOff>
      <xdr:row>23</xdr:row>
      <xdr:rowOff>209550</xdr:rowOff>
    </xdr:to>
    <xdr:sp macro="" textlink="">
      <xdr:nvSpPr>
        <xdr:cNvPr id="2107" name="Option Button 59" hidden="1">
          <a:extLst>
            <a:ext uri="{63B3BB69-23CF-44E3-9099-C40C66FF867C}">
              <a14:compatExt xmlns:a14="http://schemas.microsoft.com/office/drawing/2010/main" spid="_x0000_s2107"/>
            </a:ext>
            <a:ext uri="{FF2B5EF4-FFF2-40B4-BE49-F238E27FC236}">
              <a16:creationId xmlns:a16="http://schemas.microsoft.com/office/drawing/2014/main" id="{00000000-0008-0000-0200-00003B080000}"/>
            </a:ext>
            <a:ext uri="{147F2762-F138-4A5C-976F-8EAC2B608ADB}">
              <a16:predDERef xmlns:a16="http://schemas.microsoft.com/office/drawing/2014/main" pred="{00000000-0008-0000-0200-00003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23</xdr:row>
      <xdr:rowOff>0</xdr:rowOff>
    </xdr:from>
    <xdr:to>
      <xdr:col>11</xdr:col>
      <xdr:colOff>438150</xdr:colOff>
      <xdr:row>23</xdr:row>
      <xdr:rowOff>209550</xdr:rowOff>
    </xdr:to>
    <xdr:sp macro="" textlink="">
      <xdr:nvSpPr>
        <xdr:cNvPr id="2108" name="Option Button 60" hidden="1">
          <a:extLst>
            <a:ext uri="{63B3BB69-23CF-44E3-9099-C40C66FF867C}">
              <a14:compatExt xmlns:a14="http://schemas.microsoft.com/office/drawing/2010/main" spid="_x0000_s2108"/>
            </a:ext>
            <a:ext uri="{FF2B5EF4-FFF2-40B4-BE49-F238E27FC236}">
              <a16:creationId xmlns:a16="http://schemas.microsoft.com/office/drawing/2014/main" id="{00000000-0008-0000-0200-00003C080000}"/>
            </a:ext>
            <a:ext uri="{147F2762-F138-4A5C-976F-8EAC2B608ADB}">
              <a16:predDERef xmlns:a16="http://schemas.microsoft.com/office/drawing/2014/main" pred="{00000000-0008-0000-0200-00003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23</xdr:row>
      <xdr:rowOff>0</xdr:rowOff>
    </xdr:from>
    <xdr:to>
      <xdr:col>11</xdr:col>
      <xdr:colOff>438150</xdr:colOff>
      <xdr:row>23</xdr:row>
      <xdr:rowOff>209550</xdr:rowOff>
    </xdr:to>
    <xdr:sp macro="" textlink="">
      <xdr:nvSpPr>
        <xdr:cNvPr id="2109" name="Option Button 61" hidden="1">
          <a:extLst>
            <a:ext uri="{63B3BB69-23CF-44E3-9099-C40C66FF867C}">
              <a14:compatExt xmlns:a14="http://schemas.microsoft.com/office/drawing/2010/main" spid="_x0000_s2109"/>
            </a:ext>
            <a:ext uri="{FF2B5EF4-FFF2-40B4-BE49-F238E27FC236}">
              <a16:creationId xmlns:a16="http://schemas.microsoft.com/office/drawing/2014/main" id="{00000000-0008-0000-0200-00003D080000}"/>
            </a:ext>
            <a:ext uri="{147F2762-F138-4A5C-976F-8EAC2B608ADB}">
              <a16:predDERef xmlns:a16="http://schemas.microsoft.com/office/drawing/2014/main" pred="{00000000-0008-0000-0200-00003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23</xdr:row>
      <xdr:rowOff>0</xdr:rowOff>
    </xdr:from>
    <xdr:to>
      <xdr:col>11</xdr:col>
      <xdr:colOff>438150</xdr:colOff>
      <xdr:row>23</xdr:row>
      <xdr:rowOff>209550</xdr:rowOff>
    </xdr:to>
    <xdr:sp macro="" textlink="">
      <xdr:nvSpPr>
        <xdr:cNvPr id="2110" name="Option Button 62" hidden="1">
          <a:extLst>
            <a:ext uri="{63B3BB69-23CF-44E3-9099-C40C66FF867C}">
              <a14:compatExt xmlns:a14="http://schemas.microsoft.com/office/drawing/2010/main" spid="_x0000_s2110"/>
            </a:ext>
            <a:ext uri="{FF2B5EF4-FFF2-40B4-BE49-F238E27FC236}">
              <a16:creationId xmlns:a16="http://schemas.microsoft.com/office/drawing/2014/main" id="{00000000-0008-0000-0200-00003E080000}"/>
            </a:ext>
            <a:ext uri="{147F2762-F138-4A5C-976F-8EAC2B608ADB}">
              <a16:predDERef xmlns:a16="http://schemas.microsoft.com/office/drawing/2014/main" pred="{00000000-0008-0000-0200-00003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28</xdr:row>
      <xdr:rowOff>0</xdr:rowOff>
    </xdr:from>
    <xdr:to>
      <xdr:col>32</xdr:col>
      <xdr:colOff>6350</xdr:colOff>
      <xdr:row>28</xdr:row>
      <xdr:rowOff>381000</xdr:rowOff>
    </xdr:to>
    <xdr:sp macro="" textlink="">
      <xdr:nvSpPr>
        <xdr:cNvPr id="2111" name="Group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200-00003F080000}"/>
            </a:ext>
            <a:ext uri="{147F2762-F138-4A5C-976F-8EAC2B608ADB}">
              <a16:predDERef xmlns:a16="http://schemas.microsoft.com/office/drawing/2014/main" pred="{00000000-0008-0000-0200-00003E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28</xdr:row>
      <xdr:rowOff>0</xdr:rowOff>
    </xdr:from>
    <xdr:to>
      <xdr:col>11</xdr:col>
      <xdr:colOff>438150</xdr:colOff>
      <xdr:row>28</xdr:row>
      <xdr:rowOff>209550</xdr:rowOff>
    </xdr:to>
    <xdr:sp macro="" textlink="">
      <xdr:nvSpPr>
        <xdr:cNvPr id="2112" name="Option Button 64" hidden="1">
          <a:extLst>
            <a:ext uri="{63B3BB69-23CF-44E3-9099-C40C66FF867C}">
              <a14:compatExt xmlns:a14="http://schemas.microsoft.com/office/drawing/2010/main" spid="_x0000_s2112"/>
            </a:ext>
            <a:ext uri="{FF2B5EF4-FFF2-40B4-BE49-F238E27FC236}">
              <a16:creationId xmlns:a16="http://schemas.microsoft.com/office/drawing/2014/main" id="{00000000-0008-0000-0200-000040080000}"/>
            </a:ext>
            <a:ext uri="{147F2762-F138-4A5C-976F-8EAC2B608ADB}">
              <a16:predDERef xmlns:a16="http://schemas.microsoft.com/office/drawing/2014/main" pred="{00000000-0008-0000-0200-00003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28</xdr:row>
      <xdr:rowOff>0</xdr:rowOff>
    </xdr:from>
    <xdr:to>
      <xdr:col>11</xdr:col>
      <xdr:colOff>438150</xdr:colOff>
      <xdr:row>28</xdr:row>
      <xdr:rowOff>209550</xdr:rowOff>
    </xdr:to>
    <xdr:sp macro="" textlink="">
      <xdr:nvSpPr>
        <xdr:cNvPr id="2113" name="Option Button 65" hidden="1">
          <a:extLst>
            <a:ext uri="{63B3BB69-23CF-44E3-9099-C40C66FF867C}">
              <a14:compatExt xmlns:a14="http://schemas.microsoft.com/office/drawing/2010/main" spid="_x0000_s2113"/>
            </a:ext>
            <a:ext uri="{FF2B5EF4-FFF2-40B4-BE49-F238E27FC236}">
              <a16:creationId xmlns:a16="http://schemas.microsoft.com/office/drawing/2014/main" id="{00000000-0008-0000-0200-000041080000}"/>
            </a:ext>
            <a:ext uri="{147F2762-F138-4A5C-976F-8EAC2B608ADB}">
              <a16:predDERef xmlns:a16="http://schemas.microsoft.com/office/drawing/2014/main" pred="{00000000-0008-0000-0200-00004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28</xdr:row>
      <xdr:rowOff>0</xdr:rowOff>
    </xdr:from>
    <xdr:to>
      <xdr:col>11</xdr:col>
      <xdr:colOff>438150</xdr:colOff>
      <xdr:row>28</xdr:row>
      <xdr:rowOff>209550</xdr:rowOff>
    </xdr:to>
    <xdr:sp macro="" textlink="">
      <xdr:nvSpPr>
        <xdr:cNvPr id="2114" name="Option Button 66" hidden="1">
          <a:extLst>
            <a:ext uri="{63B3BB69-23CF-44E3-9099-C40C66FF867C}">
              <a14:compatExt xmlns:a14="http://schemas.microsoft.com/office/drawing/2010/main" spid="_x0000_s2114"/>
            </a:ext>
            <a:ext uri="{FF2B5EF4-FFF2-40B4-BE49-F238E27FC236}">
              <a16:creationId xmlns:a16="http://schemas.microsoft.com/office/drawing/2014/main" id="{00000000-0008-0000-0200-000042080000}"/>
            </a:ext>
            <a:ext uri="{147F2762-F138-4A5C-976F-8EAC2B608ADB}">
              <a16:predDERef xmlns:a16="http://schemas.microsoft.com/office/drawing/2014/main" pred="{00000000-0008-0000-0200-00004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28</xdr:row>
      <xdr:rowOff>0</xdr:rowOff>
    </xdr:from>
    <xdr:to>
      <xdr:col>11</xdr:col>
      <xdr:colOff>438150</xdr:colOff>
      <xdr:row>28</xdr:row>
      <xdr:rowOff>209550</xdr:rowOff>
    </xdr:to>
    <xdr:sp macro="" textlink="">
      <xdr:nvSpPr>
        <xdr:cNvPr id="2115" name="Option Button 67" hidden="1">
          <a:extLst>
            <a:ext uri="{63B3BB69-23CF-44E3-9099-C40C66FF867C}">
              <a14:compatExt xmlns:a14="http://schemas.microsoft.com/office/drawing/2010/main" spid="_x0000_s2115"/>
            </a:ext>
            <a:ext uri="{FF2B5EF4-FFF2-40B4-BE49-F238E27FC236}">
              <a16:creationId xmlns:a16="http://schemas.microsoft.com/office/drawing/2014/main" id="{00000000-0008-0000-0200-000043080000}"/>
            </a:ext>
            <a:ext uri="{147F2762-F138-4A5C-976F-8EAC2B608ADB}">
              <a16:predDERef xmlns:a16="http://schemas.microsoft.com/office/drawing/2014/main" pred="{00000000-0008-0000-0200-00004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44</xdr:row>
      <xdr:rowOff>0</xdr:rowOff>
    </xdr:from>
    <xdr:to>
      <xdr:col>32</xdr:col>
      <xdr:colOff>6350</xdr:colOff>
      <xdr:row>45</xdr:row>
      <xdr:rowOff>64861</xdr:rowOff>
    </xdr:to>
    <xdr:sp macro="" textlink="">
      <xdr:nvSpPr>
        <xdr:cNvPr id="2116" name="Group Box 68" hidden="1">
          <a:extLst>
            <a:ext uri="{63B3BB69-23CF-44E3-9099-C40C66FF867C}">
              <a14:compatExt xmlns:a14="http://schemas.microsoft.com/office/drawing/2010/main" spid="_x0000_s2116"/>
            </a:ext>
            <a:ext uri="{FF2B5EF4-FFF2-40B4-BE49-F238E27FC236}">
              <a16:creationId xmlns:a16="http://schemas.microsoft.com/office/drawing/2014/main" id="{00000000-0008-0000-0200-000044080000}"/>
            </a:ext>
            <a:ext uri="{147F2762-F138-4A5C-976F-8EAC2B608ADB}">
              <a16:predDERef xmlns:a16="http://schemas.microsoft.com/office/drawing/2014/main" pred="{00000000-0008-0000-0200-000043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44</xdr:row>
      <xdr:rowOff>0</xdr:rowOff>
    </xdr:from>
    <xdr:to>
      <xdr:col>11</xdr:col>
      <xdr:colOff>438150</xdr:colOff>
      <xdr:row>44</xdr:row>
      <xdr:rowOff>209550</xdr:rowOff>
    </xdr:to>
    <xdr:sp macro="" textlink="">
      <xdr:nvSpPr>
        <xdr:cNvPr id="2117" name="Option Button 69" hidden="1">
          <a:extLst>
            <a:ext uri="{63B3BB69-23CF-44E3-9099-C40C66FF867C}">
              <a14:compatExt xmlns:a14="http://schemas.microsoft.com/office/drawing/2010/main" spid="_x0000_s2117"/>
            </a:ext>
            <a:ext uri="{FF2B5EF4-FFF2-40B4-BE49-F238E27FC236}">
              <a16:creationId xmlns:a16="http://schemas.microsoft.com/office/drawing/2014/main" id="{00000000-0008-0000-0200-000045080000}"/>
            </a:ext>
            <a:ext uri="{147F2762-F138-4A5C-976F-8EAC2B608ADB}">
              <a16:predDERef xmlns:a16="http://schemas.microsoft.com/office/drawing/2014/main" pred="{00000000-0008-0000-0200-00004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44</xdr:row>
      <xdr:rowOff>0</xdr:rowOff>
    </xdr:from>
    <xdr:to>
      <xdr:col>11</xdr:col>
      <xdr:colOff>438150</xdr:colOff>
      <xdr:row>44</xdr:row>
      <xdr:rowOff>209550</xdr:rowOff>
    </xdr:to>
    <xdr:sp macro="" textlink="">
      <xdr:nvSpPr>
        <xdr:cNvPr id="2118" name="Option Button 70" hidden="1">
          <a:extLst>
            <a:ext uri="{63B3BB69-23CF-44E3-9099-C40C66FF867C}">
              <a14:compatExt xmlns:a14="http://schemas.microsoft.com/office/drawing/2010/main" spid="_x0000_s2118"/>
            </a:ext>
            <a:ext uri="{FF2B5EF4-FFF2-40B4-BE49-F238E27FC236}">
              <a16:creationId xmlns:a16="http://schemas.microsoft.com/office/drawing/2014/main" id="{00000000-0008-0000-0200-000046080000}"/>
            </a:ext>
            <a:ext uri="{147F2762-F138-4A5C-976F-8EAC2B608ADB}">
              <a16:predDERef xmlns:a16="http://schemas.microsoft.com/office/drawing/2014/main" pred="{00000000-0008-0000-0200-00004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44</xdr:row>
      <xdr:rowOff>0</xdr:rowOff>
    </xdr:from>
    <xdr:to>
      <xdr:col>11</xdr:col>
      <xdr:colOff>438150</xdr:colOff>
      <xdr:row>44</xdr:row>
      <xdr:rowOff>209550</xdr:rowOff>
    </xdr:to>
    <xdr:sp macro="" textlink="">
      <xdr:nvSpPr>
        <xdr:cNvPr id="2119" name="Option Button 71" hidden="1">
          <a:extLst>
            <a:ext uri="{63B3BB69-23CF-44E3-9099-C40C66FF867C}">
              <a14:compatExt xmlns:a14="http://schemas.microsoft.com/office/drawing/2010/main" spid="_x0000_s2119"/>
            </a:ext>
            <a:ext uri="{FF2B5EF4-FFF2-40B4-BE49-F238E27FC236}">
              <a16:creationId xmlns:a16="http://schemas.microsoft.com/office/drawing/2014/main" id="{00000000-0008-0000-0200-000047080000}"/>
            </a:ext>
            <a:ext uri="{147F2762-F138-4A5C-976F-8EAC2B608ADB}">
              <a16:predDERef xmlns:a16="http://schemas.microsoft.com/office/drawing/2014/main" pred="{00000000-0008-0000-0200-00004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44</xdr:row>
      <xdr:rowOff>0</xdr:rowOff>
    </xdr:from>
    <xdr:to>
      <xdr:col>11</xdr:col>
      <xdr:colOff>438150</xdr:colOff>
      <xdr:row>44</xdr:row>
      <xdr:rowOff>209550</xdr:rowOff>
    </xdr:to>
    <xdr:sp macro="" textlink="">
      <xdr:nvSpPr>
        <xdr:cNvPr id="2120" name="Option Button 72" hidden="1">
          <a:extLst>
            <a:ext uri="{63B3BB69-23CF-44E3-9099-C40C66FF867C}">
              <a14:compatExt xmlns:a14="http://schemas.microsoft.com/office/drawing/2010/main" spid="_x0000_s2120"/>
            </a:ext>
            <a:ext uri="{FF2B5EF4-FFF2-40B4-BE49-F238E27FC236}">
              <a16:creationId xmlns:a16="http://schemas.microsoft.com/office/drawing/2014/main" id="{00000000-0008-0000-0200-000048080000}"/>
            </a:ext>
            <a:ext uri="{147F2762-F138-4A5C-976F-8EAC2B608ADB}">
              <a16:predDERef xmlns:a16="http://schemas.microsoft.com/office/drawing/2014/main" pred="{00000000-0008-0000-0200-00004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52</xdr:row>
      <xdr:rowOff>0</xdr:rowOff>
    </xdr:from>
    <xdr:to>
      <xdr:col>32</xdr:col>
      <xdr:colOff>6350</xdr:colOff>
      <xdr:row>52</xdr:row>
      <xdr:rowOff>425450</xdr:rowOff>
    </xdr:to>
    <xdr:sp macro="" textlink="">
      <xdr:nvSpPr>
        <xdr:cNvPr id="31" name="Group Box 73" hidden="1">
          <a:extLst>
            <a:ext uri="{63B3BB69-23CF-44E3-9099-C40C66FF867C}">
              <a14:compatExt xmlns:a14="http://schemas.microsoft.com/office/drawing/2010/main" spid="_x0000_s2121"/>
            </a:ext>
            <a:ext uri="{FF2B5EF4-FFF2-40B4-BE49-F238E27FC236}">
              <a16:creationId xmlns:a16="http://schemas.microsoft.com/office/drawing/2014/main" id="{00000000-0008-0000-0200-000049080000}"/>
            </a:ext>
            <a:ext uri="{147F2762-F138-4A5C-976F-8EAC2B608ADB}">
              <a16:predDERef xmlns:a16="http://schemas.microsoft.com/office/drawing/2014/main" pred="{00000000-0008-0000-0200-000048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52</xdr:row>
      <xdr:rowOff>0</xdr:rowOff>
    </xdr:from>
    <xdr:to>
      <xdr:col>11</xdr:col>
      <xdr:colOff>438150</xdr:colOff>
      <xdr:row>52</xdr:row>
      <xdr:rowOff>209550</xdr:rowOff>
    </xdr:to>
    <xdr:sp macro="" textlink="">
      <xdr:nvSpPr>
        <xdr:cNvPr id="30" name="Option Button 74" hidden="1">
          <a:extLst>
            <a:ext uri="{63B3BB69-23CF-44E3-9099-C40C66FF867C}">
              <a14:compatExt xmlns:a14="http://schemas.microsoft.com/office/drawing/2010/main" spid="_x0000_s2122"/>
            </a:ext>
            <a:ext uri="{FF2B5EF4-FFF2-40B4-BE49-F238E27FC236}">
              <a16:creationId xmlns:a16="http://schemas.microsoft.com/office/drawing/2014/main" id="{00000000-0008-0000-0200-00004A080000}"/>
            </a:ext>
            <a:ext uri="{147F2762-F138-4A5C-976F-8EAC2B608ADB}">
              <a16:predDERef xmlns:a16="http://schemas.microsoft.com/office/drawing/2014/main" pred="{00000000-0008-0000-0200-00004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52</xdr:row>
      <xdr:rowOff>0</xdr:rowOff>
    </xdr:from>
    <xdr:to>
      <xdr:col>11</xdr:col>
      <xdr:colOff>438150</xdr:colOff>
      <xdr:row>52</xdr:row>
      <xdr:rowOff>209550</xdr:rowOff>
    </xdr:to>
    <xdr:sp macro="" textlink="">
      <xdr:nvSpPr>
        <xdr:cNvPr id="29" name="Option Button 75" hidden="1">
          <a:extLst>
            <a:ext uri="{63B3BB69-23CF-44E3-9099-C40C66FF867C}">
              <a14:compatExt xmlns:a14="http://schemas.microsoft.com/office/drawing/2010/main" spid="_x0000_s2123"/>
            </a:ext>
            <a:ext uri="{FF2B5EF4-FFF2-40B4-BE49-F238E27FC236}">
              <a16:creationId xmlns:a16="http://schemas.microsoft.com/office/drawing/2014/main" id="{00000000-0008-0000-0200-00004B080000}"/>
            </a:ext>
            <a:ext uri="{147F2762-F138-4A5C-976F-8EAC2B608ADB}">
              <a16:predDERef xmlns:a16="http://schemas.microsoft.com/office/drawing/2014/main" pred="{00000000-0008-0000-0200-00004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52</xdr:row>
      <xdr:rowOff>0</xdr:rowOff>
    </xdr:from>
    <xdr:to>
      <xdr:col>11</xdr:col>
      <xdr:colOff>438150</xdr:colOff>
      <xdr:row>52</xdr:row>
      <xdr:rowOff>209550</xdr:rowOff>
    </xdr:to>
    <xdr:sp macro="" textlink="">
      <xdr:nvSpPr>
        <xdr:cNvPr id="28" name="Option Button 76" hidden="1">
          <a:extLst>
            <a:ext uri="{63B3BB69-23CF-44E3-9099-C40C66FF867C}">
              <a14:compatExt xmlns:a14="http://schemas.microsoft.com/office/drawing/2010/main" spid="_x0000_s2124"/>
            </a:ext>
            <a:ext uri="{FF2B5EF4-FFF2-40B4-BE49-F238E27FC236}">
              <a16:creationId xmlns:a16="http://schemas.microsoft.com/office/drawing/2014/main" id="{00000000-0008-0000-0200-00004C080000}"/>
            </a:ext>
            <a:ext uri="{147F2762-F138-4A5C-976F-8EAC2B608ADB}">
              <a16:predDERef xmlns:a16="http://schemas.microsoft.com/office/drawing/2014/main" pred="{00000000-0008-0000-0200-00004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52</xdr:row>
      <xdr:rowOff>0</xdr:rowOff>
    </xdr:from>
    <xdr:to>
      <xdr:col>11</xdr:col>
      <xdr:colOff>438150</xdr:colOff>
      <xdr:row>52</xdr:row>
      <xdr:rowOff>209550</xdr:rowOff>
    </xdr:to>
    <xdr:sp macro="" textlink="">
      <xdr:nvSpPr>
        <xdr:cNvPr id="27" name="Option Button 77" hidden="1">
          <a:extLst>
            <a:ext uri="{63B3BB69-23CF-44E3-9099-C40C66FF867C}">
              <a14:compatExt xmlns:a14="http://schemas.microsoft.com/office/drawing/2010/main" spid="_x0000_s2125"/>
            </a:ext>
            <a:ext uri="{FF2B5EF4-FFF2-40B4-BE49-F238E27FC236}">
              <a16:creationId xmlns:a16="http://schemas.microsoft.com/office/drawing/2014/main" id="{00000000-0008-0000-0200-00004D080000}"/>
            </a:ext>
            <a:ext uri="{147F2762-F138-4A5C-976F-8EAC2B608ADB}">
              <a16:predDERef xmlns:a16="http://schemas.microsoft.com/office/drawing/2014/main" pred="{00000000-0008-0000-0200-00004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53</xdr:row>
      <xdr:rowOff>0</xdr:rowOff>
    </xdr:from>
    <xdr:to>
      <xdr:col>32</xdr:col>
      <xdr:colOff>6350</xdr:colOff>
      <xdr:row>53</xdr:row>
      <xdr:rowOff>377825</xdr:rowOff>
    </xdr:to>
    <xdr:sp macro="" textlink="">
      <xdr:nvSpPr>
        <xdr:cNvPr id="26" name="Group Box 78" hidden="1">
          <a:extLst>
            <a:ext uri="{63B3BB69-23CF-44E3-9099-C40C66FF867C}">
              <a14:compatExt xmlns:a14="http://schemas.microsoft.com/office/drawing/2010/main" spid="_x0000_s2126"/>
            </a:ext>
            <a:ext uri="{FF2B5EF4-FFF2-40B4-BE49-F238E27FC236}">
              <a16:creationId xmlns:a16="http://schemas.microsoft.com/office/drawing/2014/main" id="{00000000-0008-0000-0200-00004E080000}"/>
            </a:ext>
            <a:ext uri="{147F2762-F138-4A5C-976F-8EAC2B608ADB}">
              <a16:predDERef xmlns:a16="http://schemas.microsoft.com/office/drawing/2014/main" pred="{00000000-0008-0000-0200-00004D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53</xdr:row>
      <xdr:rowOff>0</xdr:rowOff>
    </xdr:from>
    <xdr:to>
      <xdr:col>11</xdr:col>
      <xdr:colOff>438150</xdr:colOff>
      <xdr:row>53</xdr:row>
      <xdr:rowOff>206375</xdr:rowOff>
    </xdr:to>
    <xdr:sp macro="" textlink="">
      <xdr:nvSpPr>
        <xdr:cNvPr id="25" name="Option Button 79" hidden="1">
          <a:extLst>
            <a:ext uri="{63B3BB69-23CF-44E3-9099-C40C66FF867C}">
              <a14:compatExt xmlns:a14="http://schemas.microsoft.com/office/drawing/2010/main" spid="_x0000_s2127"/>
            </a:ext>
            <a:ext uri="{FF2B5EF4-FFF2-40B4-BE49-F238E27FC236}">
              <a16:creationId xmlns:a16="http://schemas.microsoft.com/office/drawing/2014/main" id="{00000000-0008-0000-0200-00004F080000}"/>
            </a:ext>
            <a:ext uri="{147F2762-F138-4A5C-976F-8EAC2B608ADB}">
              <a16:predDERef xmlns:a16="http://schemas.microsoft.com/office/drawing/2014/main" pred="{00000000-0008-0000-0200-00004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53</xdr:row>
      <xdr:rowOff>0</xdr:rowOff>
    </xdr:from>
    <xdr:to>
      <xdr:col>11</xdr:col>
      <xdr:colOff>438150</xdr:colOff>
      <xdr:row>53</xdr:row>
      <xdr:rowOff>206375</xdr:rowOff>
    </xdr:to>
    <xdr:sp macro="" textlink="">
      <xdr:nvSpPr>
        <xdr:cNvPr id="24" name="Option Button 80" hidden="1">
          <a:extLst>
            <a:ext uri="{63B3BB69-23CF-44E3-9099-C40C66FF867C}">
              <a14:compatExt xmlns:a14="http://schemas.microsoft.com/office/drawing/2010/main" spid="_x0000_s2128"/>
            </a:ext>
            <a:ext uri="{FF2B5EF4-FFF2-40B4-BE49-F238E27FC236}">
              <a16:creationId xmlns:a16="http://schemas.microsoft.com/office/drawing/2014/main" id="{00000000-0008-0000-0200-000050080000}"/>
            </a:ext>
            <a:ext uri="{147F2762-F138-4A5C-976F-8EAC2B608ADB}">
              <a16:predDERef xmlns:a16="http://schemas.microsoft.com/office/drawing/2014/main" pred="{00000000-0008-0000-0200-00004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53</xdr:row>
      <xdr:rowOff>0</xdr:rowOff>
    </xdr:from>
    <xdr:to>
      <xdr:col>11</xdr:col>
      <xdr:colOff>438150</xdr:colOff>
      <xdr:row>53</xdr:row>
      <xdr:rowOff>206375</xdr:rowOff>
    </xdr:to>
    <xdr:sp macro="" textlink="">
      <xdr:nvSpPr>
        <xdr:cNvPr id="23" name="Option Button 81" hidden="1">
          <a:extLst>
            <a:ext uri="{63B3BB69-23CF-44E3-9099-C40C66FF867C}">
              <a14:compatExt xmlns:a14="http://schemas.microsoft.com/office/drawing/2010/main" spid="_x0000_s2129"/>
            </a:ext>
            <a:ext uri="{FF2B5EF4-FFF2-40B4-BE49-F238E27FC236}">
              <a16:creationId xmlns:a16="http://schemas.microsoft.com/office/drawing/2014/main" id="{00000000-0008-0000-0200-000051080000}"/>
            </a:ext>
            <a:ext uri="{147F2762-F138-4A5C-976F-8EAC2B608ADB}">
              <a16:predDERef xmlns:a16="http://schemas.microsoft.com/office/drawing/2014/main" pred="{00000000-0008-0000-0200-00005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53</xdr:row>
      <xdr:rowOff>0</xdr:rowOff>
    </xdr:from>
    <xdr:to>
      <xdr:col>11</xdr:col>
      <xdr:colOff>438150</xdr:colOff>
      <xdr:row>53</xdr:row>
      <xdr:rowOff>206375</xdr:rowOff>
    </xdr:to>
    <xdr:sp macro="" textlink="">
      <xdr:nvSpPr>
        <xdr:cNvPr id="22" name="Option Button 82" hidden="1">
          <a:extLst>
            <a:ext uri="{63B3BB69-23CF-44E3-9099-C40C66FF867C}">
              <a14:compatExt xmlns:a14="http://schemas.microsoft.com/office/drawing/2010/main" spid="_x0000_s2130"/>
            </a:ext>
            <a:ext uri="{FF2B5EF4-FFF2-40B4-BE49-F238E27FC236}">
              <a16:creationId xmlns:a16="http://schemas.microsoft.com/office/drawing/2014/main" id="{00000000-0008-0000-0200-000052080000}"/>
            </a:ext>
            <a:ext uri="{147F2762-F138-4A5C-976F-8EAC2B608ADB}">
              <a16:predDERef xmlns:a16="http://schemas.microsoft.com/office/drawing/2014/main" pred="{00000000-0008-0000-0200-00005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54</xdr:row>
      <xdr:rowOff>28575</xdr:rowOff>
    </xdr:from>
    <xdr:to>
      <xdr:col>32</xdr:col>
      <xdr:colOff>6350</xdr:colOff>
      <xdr:row>54</xdr:row>
      <xdr:rowOff>406400</xdr:rowOff>
    </xdr:to>
    <xdr:sp macro="" textlink="">
      <xdr:nvSpPr>
        <xdr:cNvPr id="21" name="Group Box 83" hidden="1">
          <a:extLst>
            <a:ext uri="{63B3BB69-23CF-44E3-9099-C40C66FF867C}">
              <a14:compatExt xmlns:a14="http://schemas.microsoft.com/office/drawing/2010/main" spid="_x0000_s2131"/>
            </a:ext>
            <a:ext uri="{FF2B5EF4-FFF2-40B4-BE49-F238E27FC236}">
              <a16:creationId xmlns:a16="http://schemas.microsoft.com/office/drawing/2014/main" id="{00000000-0008-0000-0200-000053080000}"/>
            </a:ext>
            <a:ext uri="{147F2762-F138-4A5C-976F-8EAC2B608ADB}">
              <a16:predDERef xmlns:a16="http://schemas.microsoft.com/office/drawing/2014/main" pred="{00000000-0008-0000-0200-000052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54</xdr:row>
      <xdr:rowOff>104775</xdr:rowOff>
    </xdr:from>
    <xdr:to>
      <xdr:col>11</xdr:col>
      <xdr:colOff>438150</xdr:colOff>
      <xdr:row>54</xdr:row>
      <xdr:rowOff>311150</xdr:rowOff>
    </xdr:to>
    <xdr:sp macro="" textlink="">
      <xdr:nvSpPr>
        <xdr:cNvPr id="20" name="Option Button 84" hidden="1">
          <a:extLst>
            <a:ext uri="{63B3BB69-23CF-44E3-9099-C40C66FF867C}">
              <a14:compatExt xmlns:a14="http://schemas.microsoft.com/office/drawing/2010/main" spid="_x0000_s2132"/>
            </a:ext>
            <a:ext uri="{FF2B5EF4-FFF2-40B4-BE49-F238E27FC236}">
              <a16:creationId xmlns:a16="http://schemas.microsoft.com/office/drawing/2014/main" id="{00000000-0008-0000-0200-000054080000}"/>
            </a:ext>
            <a:ext uri="{147F2762-F138-4A5C-976F-8EAC2B608ADB}">
              <a16:predDERef xmlns:a16="http://schemas.microsoft.com/office/drawing/2014/main" pred="{00000000-0008-0000-0200-00005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54</xdr:row>
      <xdr:rowOff>104775</xdr:rowOff>
    </xdr:from>
    <xdr:to>
      <xdr:col>11</xdr:col>
      <xdr:colOff>438150</xdr:colOff>
      <xdr:row>54</xdr:row>
      <xdr:rowOff>311150</xdr:rowOff>
    </xdr:to>
    <xdr:sp macro="" textlink="">
      <xdr:nvSpPr>
        <xdr:cNvPr id="19" name="Option Button 85" hidden="1">
          <a:extLst>
            <a:ext uri="{63B3BB69-23CF-44E3-9099-C40C66FF867C}">
              <a14:compatExt xmlns:a14="http://schemas.microsoft.com/office/drawing/2010/main" spid="_x0000_s2133"/>
            </a:ext>
            <a:ext uri="{FF2B5EF4-FFF2-40B4-BE49-F238E27FC236}">
              <a16:creationId xmlns:a16="http://schemas.microsoft.com/office/drawing/2014/main" id="{00000000-0008-0000-0200-000055080000}"/>
            </a:ext>
            <a:ext uri="{147F2762-F138-4A5C-976F-8EAC2B608ADB}">
              <a16:predDERef xmlns:a16="http://schemas.microsoft.com/office/drawing/2014/main" pred="{00000000-0008-0000-0200-00005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54</xdr:row>
      <xdr:rowOff>104775</xdr:rowOff>
    </xdr:from>
    <xdr:to>
      <xdr:col>11</xdr:col>
      <xdr:colOff>438150</xdr:colOff>
      <xdr:row>54</xdr:row>
      <xdr:rowOff>311150</xdr:rowOff>
    </xdr:to>
    <xdr:sp macro="" textlink="">
      <xdr:nvSpPr>
        <xdr:cNvPr id="18" name="Option Button 86" hidden="1">
          <a:extLst>
            <a:ext uri="{63B3BB69-23CF-44E3-9099-C40C66FF867C}">
              <a14:compatExt xmlns:a14="http://schemas.microsoft.com/office/drawing/2010/main" spid="_x0000_s2134"/>
            </a:ext>
            <a:ext uri="{FF2B5EF4-FFF2-40B4-BE49-F238E27FC236}">
              <a16:creationId xmlns:a16="http://schemas.microsoft.com/office/drawing/2014/main" id="{00000000-0008-0000-0200-000056080000}"/>
            </a:ext>
            <a:ext uri="{147F2762-F138-4A5C-976F-8EAC2B608ADB}">
              <a16:predDERef xmlns:a16="http://schemas.microsoft.com/office/drawing/2014/main" pred="{00000000-0008-0000-0200-00005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54</xdr:row>
      <xdr:rowOff>104775</xdr:rowOff>
    </xdr:from>
    <xdr:to>
      <xdr:col>11</xdr:col>
      <xdr:colOff>438150</xdr:colOff>
      <xdr:row>54</xdr:row>
      <xdr:rowOff>311150</xdr:rowOff>
    </xdr:to>
    <xdr:sp macro="" textlink="">
      <xdr:nvSpPr>
        <xdr:cNvPr id="17" name="Option Button 87" hidden="1">
          <a:extLst>
            <a:ext uri="{63B3BB69-23CF-44E3-9099-C40C66FF867C}">
              <a14:compatExt xmlns:a14="http://schemas.microsoft.com/office/drawing/2010/main" spid="_x0000_s2135"/>
            </a:ext>
            <a:ext uri="{FF2B5EF4-FFF2-40B4-BE49-F238E27FC236}">
              <a16:creationId xmlns:a16="http://schemas.microsoft.com/office/drawing/2014/main" id="{00000000-0008-0000-0200-000057080000}"/>
            </a:ext>
            <a:ext uri="{147F2762-F138-4A5C-976F-8EAC2B608ADB}">
              <a16:predDERef xmlns:a16="http://schemas.microsoft.com/office/drawing/2014/main" pred="{00000000-0008-0000-0200-00005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59</xdr:row>
      <xdr:rowOff>28575</xdr:rowOff>
    </xdr:from>
    <xdr:to>
      <xdr:col>32</xdr:col>
      <xdr:colOff>6350</xdr:colOff>
      <xdr:row>59</xdr:row>
      <xdr:rowOff>406400</xdr:rowOff>
    </xdr:to>
    <xdr:sp macro="" textlink="">
      <xdr:nvSpPr>
        <xdr:cNvPr id="16" name="Group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200-000058080000}"/>
            </a:ext>
            <a:ext uri="{147F2762-F138-4A5C-976F-8EAC2B608ADB}">
              <a16:predDERef xmlns:a16="http://schemas.microsoft.com/office/drawing/2014/main" pred="{00000000-0008-0000-0200-000057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59</xdr:row>
      <xdr:rowOff>104775</xdr:rowOff>
    </xdr:from>
    <xdr:to>
      <xdr:col>11</xdr:col>
      <xdr:colOff>438150</xdr:colOff>
      <xdr:row>59</xdr:row>
      <xdr:rowOff>311150</xdr:rowOff>
    </xdr:to>
    <xdr:sp macro="" textlink="">
      <xdr:nvSpPr>
        <xdr:cNvPr id="15" name="Option Button 89" hidden="1">
          <a:extLst>
            <a:ext uri="{63B3BB69-23CF-44E3-9099-C40C66FF867C}">
              <a14:compatExt xmlns:a14="http://schemas.microsoft.com/office/drawing/2010/main" spid="_x0000_s2137"/>
            </a:ext>
            <a:ext uri="{FF2B5EF4-FFF2-40B4-BE49-F238E27FC236}">
              <a16:creationId xmlns:a16="http://schemas.microsoft.com/office/drawing/2014/main" id="{00000000-0008-0000-0200-000059080000}"/>
            </a:ext>
            <a:ext uri="{147F2762-F138-4A5C-976F-8EAC2B608ADB}">
              <a16:predDERef xmlns:a16="http://schemas.microsoft.com/office/drawing/2014/main" pred="{00000000-0008-0000-0200-00005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59</xdr:row>
      <xdr:rowOff>104775</xdr:rowOff>
    </xdr:from>
    <xdr:to>
      <xdr:col>11</xdr:col>
      <xdr:colOff>438150</xdr:colOff>
      <xdr:row>59</xdr:row>
      <xdr:rowOff>311150</xdr:rowOff>
    </xdr:to>
    <xdr:sp macro="" textlink="">
      <xdr:nvSpPr>
        <xdr:cNvPr id="14" name="Option Button 90" hidden="1">
          <a:extLst>
            <a:ext uri="{63B3BB69-23CF-44E3-9099-C40C66FF867C}">
              <a14:compatExt xmlns:a14="http://schemas.microsoft.com/office/drawing/2010/main" spid="_x0000_s2138"/>
            </a:ext>
            <a:ext uri="{FF2B5EF4-FFF2-40B4-BE49-F238E27FC236}">
              <a16:creationId xmlns:a16="http://schemas.microsoft.com/office/drawing/2014/main" id="{00000000-0008-0000-0200-00005A080000}"/>
            </a:ext>
            <a:ext uri="{147F2762-F138-4A5C-976F-8EAC2B608ADB}">
              <a16:predDERef xmlns:a16="http://schemas.microsoft.com/office/drawing/2014/main" pred="{00000000-0008-0000-0200-00005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59</xdr:row>
      <xdr:rowOff>104775</xdr:rowOff>
    </xdr:from>
    <xdr:to>
      <xdr:col>11</xdr:col>
      <xdr:colOff>438150</xdr:colOff>
      <xdr:row>59</xdr:row>
      <xdr:rowOff>311150</xdr:rowOff>
    </xdr:to>
    <xdr:sp macro="" textlink="">
      <xdr:nvSpPr>
        <xdr:cNvPr id="13" name="Option Button 91" hidden="1">
          <a:extLst>
            <a:ext uri="{63B3BB69-23CF-44E3-9099-C40C66FF867C}">
              <a14:compatExt xmlns:a14="http://schemas.microsoft.com/office/drawing/2010/main" spid="_x0000_s2139"/>
            </a:ext>
            <a:ext uri="{FF2B5EF4-FFF2-40B4-BE49-F238E27FC236}">
              <a16:creationId xmlns:a16="http://schemas.microsoft.com/office/drawing/2014/main" id="{00000000-0008-0000-0200-00005B080000}"/>
            </a:ext>
            <a:ext uri="{147F2762-F138-4A5C-976F-8EAC2B608ADB}">
              <a16:predDERef xmlns:a16="http://schemas.microsoft.com/office/drawing/2014/main" pred="{00000000-0008-0000-0200-00005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59</xdr:row>
      <xdr:rowOff>104775</xdr:rowOff>
    </xdr:from>
    <xdr:to>
      <xdr:col>11</xdr:col>
      <xdr:colOff>438150</xdr:colOff>
      <xdr:row>59</xdr:row>
      <xdr:rowOff>311150</xdr:rowOff>
    </xdr:to>
    <xdr:sp macro="" textlink="">
      <xdr:nvSpPr>
        <xdr:cNvPr id="12" name="Option Button 92" hidden="1">
          <a:extLst>
            <a:ext uri="{63B3BB69-23CF-44E3-9099-C40C66FF867C}">
              <a14:compatExt xmlns:a14="http://schemas.microsoft.com/office/drawing/2010/main" spid="_x0000_s2140"/>
            </a:ext>
            <a:ext uri="{FF2B5EF4-FFF2-40B4-BE49-F238E27FC236}">
              <a16:creationId xmlns:a16="http://schemas.microsoft.com/office/drawing/2014/main" id="{00000000-0008-0000-0200-00005C080000}"/>
            </a:ext>
            <a:ext uri="{147F2762-F138-4A5C-976F-8EAC2B608ADB}">
              <a16:predDERef xmlns:a16="http://schemas.microsoft.com/office/drawing/2014/main" pred="{00000000-0008-0000-0200-00005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97</xdr:row>
      <xdr:rowOff>0</xdr:rowOff>
    </xdr:from>
    <xdr:to>
      <xdr:col>32</xdr:col>
      <xdr:colOff>6350</xdr:colOff>
      <xdr:row>98</xdr:row>
      <xdr:rowOff>64860</xdr:rowOff>
    </xdr:to>
    <xdr:sp macro="" textlink="">
      <xdr:nvSpPr>
        <xdr:cNvPr id="36" name="Group Box 93" hidden="1">
          <a:extLst>
            <a:ext uri="{63B3BB69-23CF-44E3-9099-C40C66FF867C}">
              <a14:compatExt xmlns:a14="http://schemas.microsoft.com/office/drawing/2010/main" spid="_x0000_s2141"/>
            </a:ext>
            <a:ext uri="{FF2B5EF4-FFF2-40B4-BE49-F238E27FC236}">
              <a16:creationId xmlns:a16="http://schemas.microsoft.com/office/drawing/2014/main" id="{00000000-0008-0000-0200-00005D080000}"/>
            </a:ext>
            <a:ext uri="{147F2762-F138-4A5C-976F-8EAC2B608ADB}">
              <a16:predDERef xmlns:a16="http://schemas.microsoft.com/office/drawing/2014/main" pred="{00000000-0008-0000-0200-00005C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97</xdr:row>
      <xdr:rowOff>0</xdr:rowOff>
    </xdr:from>
    <xdr:to>
      <xdr:col>11</xdr:col>
      <xdr:colOff>438150</xdr:colOff>
      <xdr:row>97</xdr:row>
      <xdr:rowOff>209550</xdr:rowOff>
    </xdr:to>
    <xdr:sp macro="" textlink="">
      <xdr:nvSpPr>
        <xdr:cNvPr id="35" name="Option Button 94" hidden="1">
          <a:extLst>
            <a:ext uri="{63B3BB69-23CF-44E3-9099-C40C66FF867C}">
              <a14:compatExt xmlns:a14="http://schemas.microsoft.com/office/drawing/2010/main" spid="_x0000_s2142"/>
            </a:ext>
            <a:ext uri="{FF2B5EF4-FFF2-40B4-BE49-F238E27FC236}">
              <a16:creationId xmlns:a16="http://schemas.microsoft.com/office/drawing/2014/main" id="{00000000-0008-0000-0200-00005E080000}"/>
            </a:ext>
            <a:ext uri="{147F2762-F138-4A5C-976F-8EAC2B608ADB}">
              <a16:predDERef xmlns:a16="http://schemas.microsoft.com/office/drawing/2014/main" pred="{00000000-0008-0000-0200-00005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97</xdr:row>
      <xdr:rowOff>0</xdr:rowOff>
    </xdr:from>
    <xdr:to>
      <xdr:col>11</xdr:col>
      <xdr:colOff>438150</xdr:colOff>
      <xdr:row>97</xdr:row>
      <xdr:rowOff>209550</xdr:rowOff>
    </xdr:to>
    <xdr:sp macro="" textlink="">
      <xdr:nvSpPr>
        <xdr:cNvPr id="34" name="Option Button 95" hidden="1">
          <a:extLst>
            <a:ext uri="{63B3BB69-23CF-44E3-9099-C40C66FF867C}">
              <a14:compatExt xmlns:a14="http://schemas.microsoft.com/office/drawing/2010/main" spid="_x0000_s2143"/>
            </a:ext>
            <a:ext uri="{FF2B5EF4-FFF2-40B4-BE49-F238E27FC236}">
              <a16:creationId xmlns:a16="http://schemas.microsoft.com/office/drawing/2014/main" id="{00000000-0008-0000-0200-00005F080000}"/>
            </a:ext>
            <a:ext uri="{147F2762-F138-4A5C-976F-8EAC2B608ADB}">
              <a16:predDERef xmlns:a16="http://schemas.microsoft.com/office/drawing/2014/main" pred="{00000000-0008-0000-0200-00005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97</xdr:row>
      <xdr:rowOff>0</xdr:rowOff>
    </xdr:from>
    <xdr:to>
      <xdr:col>11</xdr:col>
      <xdr:colOff>438150</xdr:colOff>
      <xdr:row>97</xdr:row>
      <xdr:rowOff>209550</xdr:rowOff>
    </xdr:to>
    <xdr:sp macro="" textlink="">
      <xdr:nvSpPr>
        <xdr:cNvPr id="33" name="Option Button 96" hidden="1">
          <a:extLst>
            <a:ext uri="{63B3BB69-23CF-44E3-9099-C40C66FF867C}">
              <a14:compatExt xmlns:a14="http://schemas.microsoft.com/office/drawing/2010/main" spid="_x0000_s2144"/>
            </a:ext>
            <a:ext uri="{FF2B5EF4-FFF2-40B4-BE49-F238E27FC236}">
              <a16:creationId xmlns:a16="http://schemas.microsoft.com/office/drawing/2014/main" id="{00000000-0008-0000-0200-000060080000}"/>
            </a:ext>
            <a:ext uri="{147F2762-F138-4A5C-976F-8EAC2B608ADB}">
              <a16:predDERef xmlns:a16="http://schemas.microsoft.com/office/drawing/2014/main" pred="{00000000-0008-0000-0200-00005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97</xdr:row>
      <xdr:rowOff>0</xdr:rowOff>
    </xdr:from>
    <xdr:to>
      <xdr:col>11</xdr:col>
      <xdr:colOff>438150</xdr:colOff>
      <xdr:row>97</xdr:row>
      <xdr:rowOff>209550</xdr:rowOff>
    </xdr:to>
    <xdr:sp macro="" textlink="">
      <xdr:nvSpPr>
        <xdr:cNvPr id="32" name="Option Button 97" hidden="1">
          <a:extLst>
            <a:ext uri="{63B3BB69-23CF-44E3-9099-C40C66FF867C}">
              <a14:compatExt xmlns:a14="http://schemas.microsoft.com/office/drawing/2010/main" spid="_x0000_s2145"/>
            </a:ext>
            <a:ext uri="{FF2B5EF4-FFF2-40B4-BE49-F238E27FC236}">
              <a16:creationId xmlns:a16="http://schemas.microsoft.com/office/drawing/2014/main" id="{00000000-0008-0000-0200-000061080000}"/>
            </a:ext>
            <a:ext uri="{147F2762-F138-4A5C-976F-8EAC2B608ADB}">
              <a16:predDERef xmlns:a16="http://schemas.microsoft.com/office/drawing/2014/main" pred="{00000000-0008-0000-0200-00006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100</xdr:row>
      <xdr:rowOff>28575</xdr:rowOff>
    </xdr:from>
    <xdr:to>
      <xdr:col>32</xdr:col>
      <xdr:colOff>6350</xdr:colOff>
      <xdr:row>100</xdr:row>
      <xdr:rowOff>406400</xdr:rowOff>
    </xdr:to>
    <xdr:sp macro="" textlink="">
      <xdr:nvSpPr>
        <xdr:cNvPr id="2146" name="Group Box 98" hidden="1">
          <a:extLst>
            <a:ext uri="{63B3BB69-23CF-44E3-9099-C40C66FF867C}">
              <a14:compatExt xmlns:a14="http://schemas.microsoft.com/office/drawing/2010/main" spid="_x0000_s2146"/>
            </a:ext>
            <a:ext uri="{FF2B5EF4-FFF2-40B4-BE49-F238E27FC236}">
              <a16:creationId xmlns:a16="http://schemas.microsoft.com/office/drawing/2014/main" id="{00000000-0008-0000-0200-000062080000}"/>
            </a:ext>
            <a:ext uri="{147F2762-F138-4A5C-976F-8EAC2B608ADB}">
              <a16:predDERef xmlns:a16="http://schemas.microsoft.com/office/drawing/2014/main" pred="{00000000-0008-0000-0200-000061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100</xdr:row>
      <xdr:rowOff>104775</xdr:rowOff>
    </xdr:from>
    <xdr:to>
      <xdr:col>11</xdr:col>
      <xdr:colOff>438150</xdr:colOff>
      <xdr:row>100</xdr:row>
      <xdr:rowOff>311150</xdr:rowOff>
    </xdr:to>
    <xdr:sp macro="" textlink="">
      <xdr:nvSpPr>
        <xdr:cNvPr id="2147" name="Option Button 99" hidden="1">
          <a:extLst>
            <a:ext uri="{63B3BB69-23CF-44E3-9099-C40C66FF867C}">
              <a14:compatExt xmlns:a14="http://schemas.microsoft.com/office/drawing/2010/main" spid="_x0000_s2147"/>
            </a:ext>
            <a:ext uri="{FF2B5EF4-FFF2-40B4-BE49-F238E27FC236}">
              <a16:creationId xmlns:a16="http://schemas.microsoft.com/office/drawing/2014/main" id="{00000000-0008-0000-0200-000063080000}"/>
            </a:ext>
            <a:ext uri="{147F2762-F138-4A5C-976F-8EAC2B608ADB}">
              <a16:predDERef xmlns:a16="http://schemas.microsoft.com/office/drawing/2014/main" pred="{00000000-0008-0000-0200-00006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100</xdr:row>
      <xdr:rowOff>104775</xdr:rowOff>
    </xdr:from>
    <xdr:to>
      <xdr:col>11</xdr:col>
      <xdr:colOff>438150</xdr:colOff>
      <xdr:row>100</xdr:row>
      <xdr:rowOff>311150</xdr:rowOff>
    </xdr:to>
    <xdr:sp macro="" textlink="">
      <xdr:nvSpPr>
        <xdr:cNvPr id="2148" name="Option Button 100" hidden="1">
          <a:extLst>
            <a:ext uri="{63B3BB69-23CF-44E3-9099-C40C66FF867C}">
              <a14:compatExt xmlns:a14="http://schemas.microsoft.com/office/drawing/2010/main" spid="_x0000_s2148"/>
            </a:ext>
            <a:ext uri="{FF2B5EF4-FFF2-40B4-BE49-F238E27FC236}">
              <a16:creationId xmlns:a16="http://schemas.microsoft.com/office/drawing/2014/main" id="{00000000-0008-0000-0200-000064080000}"/>
            </a:ext>
            <a:ext uri="{147F2762-F138-4A5C-976F-8EAC2B608ADB}">
              <a16:predDERef xmlns:a16="http://schemas.microsoft.com/office/drawing/2014/main" pred="{00000000-0008-0000-0200-00006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100</xdr:row>
      <xdr:rowOff>104775</xdr:rowOff>
    </xdr:from>
    <xdr:to>
      <xdr:col>11</xdr:col>
      <xdr:colOff>438150</xdr:colOff>
      <xdr:row>100</xdr:row>
      <xdr:rowOff>311150</xdr:rowOff>
    </xdr:to>
    <xdr:sp macro="" textlink="">
      <xdr:nvSpPr>
        <xdr:cNvPr id="2149" name="Option Button 101" hidden="1">
          <a:extLst>
            <a:ext uri="{63B3BB69-23CF-44E3-9099-C40C66FF867C}">
              <a14:compatExt xmlns:a14="http://schemas.microsoft.com/office/drawing/2010/main" spid="_x0000_s2149"/>
            </a:ext>
            <a:ext uri="{FF2B5EF4-FFF2-40B4-BE49-F238E27FC236}">
              <a16:creationId xmlns:a16="http://schemas.microsoft.com/office/drawing/2014/main" id="{00000000-0008-0000-0200-000065080000}"/>
            </a:ext>
            <a:ext uri="{147F2762-F138-4A5C-976F-8EAC2B608ADB}">
              <a16:predDERef xmlns:a16="http://schemas.microsoft.com/office/drawing/2014/main" pred="{00000000-0008-0000-0200-00006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100</xdr:row>
      <xdr:rowOff>104775</xdr:rowOff>
    </xdr:from>
    <xdr:to>
      <xdr:col>11</xdr:col>
      <xdr:colOff>438150</xdr:colOff>
      <xdr:row>100</xdr:row>
      <xdr:rowOff>311150</xdr:rowOff>
    </xdr:to>
    <xdr:sp macro="" textlink="">
      <xdr:nvSpPr>
        <xdr:cNvPr id="2150" name="Option Button 102" hidden="1">
          <a:extLst>
            <a:ext uri="{63B3BB69-23CF-44E3-9099-C40C66FF867C}">
              <a14:compatExt xmlns:a14="http://schemas.microsoft.com/office/drawing/2010/main" spid="_x0000_s2150"/>
            </a:ext>
            <a:ext uri="{FF2B5EF4-FFF2-40B4-BE49-F238E27FC236}">
              <a16:creationId xmlns:a16="http://schemas.microsoft.com/office/drawing/2014/main" id="{00000000-0008-0000-0200-000066080000}"/>
            </a:ext>
            <a:ext uri="{147F2762-F138-4A5C-976F-8EAC2B608ADB}">
              <a16:predDERef xmlns:a16="http://schemas.microsoft.com/office/drawing/2014/main" pred="{00000000-0008-0000-0200-00006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105</xdr:row>
      <xdr:rowOff>28575</xdr:rowOff>
    </xdr:from>
    <xdr:to>
      <xdr:col>32</xdr:col>
      <xdr:colOff>6350</xdr:colOff>
      <xdr:row>105</xdr:row>
      <xdr:rowOff>419100</xdr:rowOff>
    </xdr:to>
    <xdr:sp macro="" textlink="">
      <xdr:nvSpPr>
        <xdr:cNvPr id="2151" name="Group Box 103" hidden="1">
          <a:extLst>
            <a:ext uri="{63B3BB69-23CF-44E3-9099-C40C66FF867C}">
              <a14:compatExt xmlns:a14="http://schemas.microsoft.com/office/drawing/2010/main" spid="_x0000_s2151"/>
            </a:ext>
            <a:ext uri="{FF2B5EF4-FFF2-40B4-BE49-F238E27FC236}">
              <a16:creationId xmlns:a16="http://schemas.microsoft.com/office/drawing/2014/main" id="{00000000-0008-0000-0200-000067080000}"/>
            </a:ext>
            <a:ext uri="{147F2762-F138-4A5C-976F-8EAC2B608ADB}">
              <a16:predDERef xmlns:a16="http://schemas.microsoft.com/office/drawing/2014/main" pred="{00000000-0008-0000-0200-000066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105</xdr:row>
      <xdr:rowOff>104775</xdr:rowOff>
    </xdr:from>
    <xdr:to>
      <xdr:col>11</xdr:col>
      <xdr:colOff>438150</xdr:colOff>
      <xdr:row>105</xdr:row>
      <xdr:rowOff>311150</xdr:rowOff>
    </xdr:to>
    <xdr:sp macro="" textlink="">
      <xdr:nvSpPr>
        <xdr:cNvPr id="2152" name="Option Button 104" hidden="1">
          <a:extLst>
            <a:ext uri="{63B3BB69-23CF-44E3-9099-C40C66FF867C}">
              <a14:compatExt xmlns:a14="http://schemas.microsoft.com/office/drawing/2010/main" spid="_x0000_s2152"/>
            </a:ext>
            <a:ext uri="{FF2B5EF4-FFF2-40B4-BE49-F238E27FC236}">
              <a16:creationId xmlns:a16="http://schemas.microsoft.com/office/drawing/2014/main" id="{00000000-0008-0000-0200-000068080000}"/>
            </a:ext>
            <a:ext uri="{147F2762-F138-4A5C-976F-8EAC2B608ADB}">
              <a16:predDERef xmlns:a16="http://schemas.microsoft.com/office/drawing/2014/main" pred="{00000000-0008-0000-0200-00006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105</xdr:row>
      <xdr:rowOff>104775</xdr:rowOff>
    </xdr:from>
    <xdr:to>
      <xdr:col>11</xdr:col>
      <xdr:colOff>438150</xdr:colOff>
      <xdr:row>105</xdr:row>
      <xdr:rowOff>311150</xdr:rowOff>
    </xdr:to>
    <xdr:sp macro="" textlink="">
      <xdr:nvSpPr>
        <xdr:cNvPr id="2153" name="Option Button 105" hidden="1">
          <a:extLst>
            <a:ext uri="{63B3BB69-23CF-44E3-9099-C40C66FF867C}">
              <a14:compatExt xmlns:a14="http://schemas.microsoft.com/office/drawing/2010/main" spid="_x0000_s2153"/>
            </a:ext>
            <a:ext uri="{FF2B5EF4-FFF2-40B4-BE49-F238E27FC236}">
              <a16:creationId xmlns:a16="http://schemas.microsoft.com/office/drawing/2014/main" id="{00000000-0008-0000-0200-000069080000}"/>
            </a:ext>
            <a:ext uri="{147F2762-F138-4A5C-976F-8EAC2B608ADB}">
              <a16:predDERef xmlns:a16="http://schemas.microsoft.com/office/drawing/2014/main" pred="{00000000-0008-0000-0200-00006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105</xdr:row>
      <xdr:rowOff>104775</xdr:rowOff>
    </xdr:from>
    <xdr:to>
      <xdr:col>11</xdr:col>
      <xdr:colOff>438150</xdr:colOff>
      <xdr:row>105</xdr:row>
      <xdr:rowOff>311150</xdr:rowOff>
    </xdr:to>
    <xdr:sp macro="" textlink="">
      <xdr:nvSpPr>
        <xdr:cNvPr id="2154" name="Option Button 106" hidden="1">
          <a:extLst>
            <a:ext uri="{63B3BB69-23CF-44E3-9099-C40C66FF867C}">
              <a14:compatExt xmlns:a14="http://schemas.microsoft.com/office/drawing/2010/main" spid="_x0000_s2154"/>
            </a:ext>
            <a:ext uri="{FF2B5EF4-FFF2-40B4-BE49-F238E27FC236}">
              <a16:creationId xmlns:a16="http://schemas.microsoft.com/office/drawing/2014/main" id="{00000000-0008-0000-0200-00006A080000}"/>
            </a:ext>
            <a:ext uri="{147F2762-F138-4A5C-976F-8EAC2B608ADB}">
              <a16:predDERef xmlns:a16="http://schemas.microsoft.com/office/drawing/2014/main" pred="{00000000-0008-0000-0200-00006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105</xdr:row>
      <xdr:rowOff>104775</xdr:rowOff>
    </xdr:from>
    <xdr:to>
      <xdr:col>11</xdr:col>
      <xdr:colOff>438150</xdr:colOff>
      <xdr:row>105</xdr:row>
      <xdr:rowOff>311150</xdr:rowOff>
    </xdr:to>
    <xdr:sp macro="" textlink="">
      <xdr:nvSpPr>
        <xdr:cNvPr id="2155" name="Option Button 107" hidden="1">
          <a:extLst>
            <a:ext uri="{63B3BB69-23CF-44E3-9099-C40C66FF867C}">
              <a14:compatExt xmlns:a14="http://schemas.microsoft.com/office/drawing/2010/main" spid="_x0000_s2155"/>
            </a:ext>
            <a:ext uri="{FF2B5EF4-FFF2-40B4-BE49-F238E27FC236}">
              <a16:creationId xmlns:a16="http://schemas.microsoft.com/office/drawing/2014/main" id="{00000000-0008-0000-0200-00006B080000}"/>
            </a:ext>
            <a:ext uri="{147F2762-F138-4A5C-976F-8EAC2B608ADB}">
              <a16:predDERef xmlns:a16="http://schemas.microsoft.com/office/drawing/2014/main" pred="{00000000-0008-0000-0200-00006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28</xdr:row>
      <xdr:rowOff>28575</xdr:rowOff>
    </xdr:from>
    <xdr:to>
      <xdr:col>32</xdr:col>
      <xdr:colOff>6350</xdr:colOff>
      <xdr:row>28</xdr:row>
      <xdr:rowOff>419100</xdr:rowOff>
    </xdr:to>
    <xdr:sp macro="" textlink="">
      <xdr:nvSpPr>
        <xdr:cNvPr id="2156" name="Group Box 108" hidden="1">
          <a:extLst>
            <a:ext uri="{63B3BB69-23CF-44E3-9099-C40C66FF867C}">
              <a14:compatExt xmlns:a14="http://schemas.microsoft.com/office/drawing/2010/main" spid="_x0000_s2156"/>
            </a:ext>
            <a:ext uri="{FF2B5EF4-FFF2-40B4-BE49-F238E27FC236}">
              <a16:creationId xmlns:a16="http://schemas.microsoft.com/office/drawing/2014/main" id="{00000000-0008-0000-0200-00006C080000}"/>
            </a:ext>
            <a:ext uri="{147F2762-F138-4A5C-976F-8EAC2B608ADB}">
              <a16:predDERef xmlns:a16="http://schemas.microsoft.com/office/drawing/2014/main" pred="{00000000-0008-0000-0200-00006B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twoCellAnchor>
  <xdr:twoCellAnchor editAs="oneCell">
    <xdr:from>
      <xdr:col>10</xdr:col>
      <xdr:colOff>0</xdr:colOff>
      <xdr:row>28</xdr:row>
      <xdr:rowOff>104775</xdr:rowOff>
    </xdr:from>
    <xdr:to>
      <xdr:col>11</xdr:col>
      <xdr:colOff>438150</xdr:colOff>
      <xdr:row>28</xdr:row>
      <xdr:rowOff>311150</xdr:rowOff>
    </xdr:to>
    <xdr:sp macro="" textlink="">
      <xdr:nvSpPr>
        <xdr:cNvPr id="2157" name="Option Button 109" hidden="1">
          <a:extLst>
            <a:ext uri="{63B3BB69-23CF-44E3-9099-C40C66FF867C}">
              <a14:compatExt xmlns:a14="http://schemas.microsoft.com/office/drawing/2010/main" spid="_x0000_s2157"/>
            </a:ext>
            <a:ext uri="{FF2B5EF4-FFF2-40B4-BE49-F238E27FC236}">
              <a16:creationId xmlns:a16="http://schemas.microsoft.com/office/drawing/2014/main" id="{00000000-0008-0000-0200-00006D080000}"/>
            </a:ext>
            <a:ext uri="{147F2762-F138-4A5C-976F-8EAC2B608ADB}">
              <a16:predDERef xmlns:a16="http://schemas.microsoft.com/office/drawing/2014/main" pred="{00000000-0008-0000-0200-00006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28</xdr:row>
      <xdr:rowOff>104775</xdr:rowOff>
    </xdr:from>
    <xdr:to>
      <xdr:col>11</xdr:col>
      <xdr:colOff>438150</xdr:colOff>
      <xdr:row>28</xdr:row>
      <xdr:rowOff>311150</xdr:rowOff>
    </xdr:to>
    <xdr:sp macro="" textlink="">
      <xdr:nvSpPr>
        <xdr:cNvPr id="2158" name="Option Button 110" hidden="1">
          <a:extLst>
            <a:ext uri="{63B3BB69-23CF-44E3-9099-C40C66FF867C}">
              <a14:compatExt xmlns:a14="http://schemas.microsoft.com/office/drawing/2010/main" spid="_x0000_s2158"/>
            </a:ext>
            <a:ext uri="{FF2B5EF4-FFF2-40B4-BE49-F238E27FC236}">
              <a16:creationId xmlns:a16="http://schemas.microsoft.com/office/drawing/2014/main" id="{00000000-0008-0000-0200-00006E080000}"/>
            </a:ext>
            <a:ext uri="{147F2762-F138-4A5C-976F-8EAC2B608ADB}">
              <a16:predDERef xmlns:a16="http://schemas.microsoft.com/office/drawing/2014/main" pred="{00000000-0008-0000-0200-00006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28</xdr:row>
      <xdr:rowOff>104775</xdr:rowOff>
    </xdr:from>
    <xdr:to>
      <xdr:col>11</xdr:col>
      <xdr:colOff>438150</xdr:colOff>
      <xdr:row>28</xdr:row>
      <xdr:rowOff>311150</xdr:rowOff>
    </xdr:to>
    <xdr:sp macro="" textlink="">
      <xdr:nvSpPr>
        <xdr:cNvPr id="2159" name="Option Button 111" hidden="1">
          <a:extLst>
            <a:ext uri="{63B3BB69-23CF-44E3-9099-C40C66FF867C}">
              <a14:compatExt xmlns:a14="http://schemas.microsoft.com/office/drawing/2010/main" spid="_x0000_s2159"/>
            </a:ext>
            <a:ext uri="{FF2B5EF4-FFF2-40B4-BE49-F238E27FC236}">
              <a16:creationId xmlns:a16="http://schemas.microsoft.com/office/drawing/2014/main" id="{00000000-0008-0000-0200-00006F080000}"/>
            </a:ext>
            <a:ext uri="{147F2762-F138-4A5C-976F-8EAC2B608ADB}">
              <a16:predDERef xmlns:a16="http://schemas.microsoft.com/office/drawing/2014/main" pred="{00000000-0008-0000-0200-00006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twoCellAnchor editAs="oneCell">
    <xdr:from>
      <xdr:col>10</xdr:col>
      <xdr:colOff>0</xdr:colOff>
      <xdr:row>28</xdr:row>
      <xdr:rowOff>104775</xdr:rowOff>
    </xdr:from>
    <xdr:to>
      <xdr:col>11</xdr:col>
      <xdr:colOff>438150</xdr:colOff>
      <xdr:row>28</xdr:row>
      <xdr:rowOff>311150</xdr:rowOff>
    </xdr:to>
    <xdr:sp macro="" textlink="">
      <xdr:nvSpPr>
        <xdr:cNvPr id="2160" name="Option Button 112" hidden="1">
          <a:extLst>
            <a:ext uri="{63B3BB69-23CF-44E3-9099-C40C66FF867C}">
              <a14:compatExt xmlns:a14="http://schemas.microsoft.com/office/drawing/2010/main" spid="_x0000_s2160"/>
            </a:ext>
            <a:ext uri="{FF2B5EF4-FFF2-40B4-BE49-F238E27FC236}">
              <a16:creationId xmlns:a16="http://schemas.microsoft.com/office/drawing/2014/main" id="{00000000-0008-0000-0200-000070080000}"/>
            </a:ext>
            <a:ext uri="{147F2762-F138-4A5C-976F-8EAC2B608ADB}">
              <a16:predDERef xmlns:a16="http://schemas.microsoft.com/office/drawing/2014/main" pred="{00000000-0008-0000-0200-00006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twoCellAnchor>
  <xdr:oneCellAnchor>
    <xdr:from>
      <xdr:col>10</xdr:col>
      <xdr:colOff>0</xdr:colOff>
      <xdr:row>66</xdr:row>
      <xdr:rowOff>28575</xdr:rowOff>
    </xdr:from>
    <xdr:ext cx="13420725" cy="381000"/>
    <xdr:sp macro="" textlink="">
      <xdr:nvSpPr>
        <xdr:cNvPr id="6" name="Group Box 113" hidden="1">
          <a:extLst>
            <a:ext uri="{63B3BB69-23CF-44E3-9099-C40C66FF867C}">
              <a14:compatExt xmlns:a14="http://schemas.microsoft.com/office/drawing/2010/main" spid="_x0000_s2161"/>
            </a:ext>
            <a:ext uri="{FF2B5EF4-FFF2-40B4-BE49-F238E27FC236}">
              <a16:creationId xmlns:a16="http://schemas.microsoft.com/office/drawing/2014/main" id="{0EC04E8C-0742-45DF-AEE8-B9CFFA650B6E}"/>
            </a:ext>
            <a:ext uri="{147F2762-F138-4A5C-976F-8EAC2B608ADB}">
              <a16:predDERef xmlns:a16="http://schemas.microsoft.com/office/drawing/2014/main" pred="{00000000-0008-0000-0200-0000700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18288" rIns="0" bIns="0" anchor="t" upright="1"/>
        <a:lstStyle/>
        <a:p>
          <a:pPr algn="l" rtl="0">
            <a:defRPr sz="1000"/>
          </a:pPr>
          <a:r>
            <a:rPr lang="en-NL" sz="800" b="0" i="0" u="none" strike="noStrike" baseline="0">
              <a:solidFill>
                <a:srgbClr val="000000"/>
              </a:solidFill>
              <a:latin typeface="Tahoma"/>
              <a:ea typeface="Tahoma"/>
              <a:cs typeface="Tahoma"/>
            </a:rPr>
            <a:t>Selection</a:t>
          </a:r>
        </a:p>
      </xdr:txBody>
    </xdr:sp>
    <xdr:clientData/>
  </xdr:oneCellAnchor>
  <xdr:oneCellAnchor>
    <xdr:from>
      <xdr:col>10</xdr:col>
      <xdr:colOff>0</xdr:colOff>
      <xdr:row>66</xdr:row>
      <xdr:rowOff>104775</xdr:rowOff>
    </xdr:from>
    <xdr:ext cx="1047750" cy="209550"/>
    <xdr:sp macro="" textlink="">
      <xdr:nvSpPr>
        <xdr:cNvPr id="5" name="Option Button 114" hidden="1">
          <a:extLst>
            <a:ext uri="{63B3BB69-23CF-44E3-9099-C40C66FF867C}">
              <a14:compatExt xmlns:a14="http://schemas.microsoft.com/office/drawing/2010/main" spid="_x0000_s2162"/>
            </a:ext>
            <a:ext uri="{FF2B5EF4-FFF2-40B4-BE49-F238E27FC236}">
              <a16:creationId xmlns:a16="http://schemas.microsoft.com/office/drawing/2014/main" id="{6BEEA6EE-EE17-49DE-B00B-4140082A04F2}"/>
            </a:ext>
            <a:ext uri="{147F2762-F138-4A5C-976F-8EAC2B608ADB}">
              <a16:predDERef xmlns:a16="http://schemas.microsoft.com/office/drawing/2014/main" pred="{0EC04E8C-0742-45DF-AEE8-B9CFFA650B6E}"/>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10</xdr:col>
      <xdr:colOff>0</xdr:colOff>
      <xdr:row>66</xdr:row>
      <xdr:rowOff>104775</xdr:rowOff>
    </xdr:from>
    <xdr:ext cx="1047750" cy="209550"/>
    <xdr:sp macro="" textlink="">
      <xdr:nvSpPr>
        <xdr:cNvPr id="4" name="Option Button 115" hidden="1">
          <a:extLst>
            <a:ext uri="{63B3BB69-23CF-44E3-9099-C40C66FF867C}">
              <a14:compatExt xmlns:a14="http://schemas.microsoft.com/office/drawing/2010/main" spid="_x0000_s2163"/>
            </a:ext>
            <a:ext uri="{FF2B5EF4-FFF2-40B4-BE49-F238E27FC236}">
              <a16:creationId xmlns:a16="http://schemas.microsoft.com/office/drawing/2014/main" id="{DB4AF23A-8998-434E-8A98-9CB60D43BE55}"/>
            </a:ext>
            <a:ext uri="{147F2762-F138-4A5C-976F-8EAC2B608ADB}">
              <a16:predDERef xmlns:a16="http://schemas.microsoft.com/office/drawing/2014/main" pred="{6BEEA6EE-EE17-49DE-B00B-4140082A04F2}"/>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10</xdr:col>
      <xdr:colOff>0</xdr:colOff>
      <xdr:row>66</xdr:row>
      <xdr:rowOff>104775</xdr:rowOff>
    </xdr:from>
    <xdr:ext cx="1047750" cy="209550"/>
    <xdr:sp macro="" textlink="">
      <xdr:nvSpPr>
        <xdr:cNvPr id="3" name="Option Button 116" hidden="1">
          <a:extLst>
            <a:ext uri="{63B3BB69-23CF-44E3-9099-C40C66FF867C}">
              <a14:compatExt xmlns:a14="http://schemas.microsoft.com/office/drawing/2010/main" spid="_x0000_s2164"/>
            </a:ext>
            <a:ext uri="{FF2B5EF4-FFF2-40B4-BE49-F238E27FC236}">
              <a16:creationId xmlns:a16="http://schemas.microsoft.com/office/drawing/2014/main" id="{9F0E6BF7-5720-46A7-85DC-68AC8A503455}"/>
            </a:ext>
            <a:ext uri="{147F2762-F138-4A5C-976F-8EAC2B608ADB}">
              <a16:predDERef xmlns:a16="http://schemas.microsoft.com/office/drawing/2014/main" pred="{DB4AF23A-8998-434E-8A98-9CB60D43BE5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oneCellAnchor>
    <xdr:from>
      <xdr:col>10</xdr:col>
      <xdr:colOff>0</xdr:colOff>
      <xdr:row>66</xdr:row>
      <xdr:rowOff>104775</xdr:rowOff>
    </xdr:from>
    <xdr:ext cx="1047750" cy="209550"/>
    <xdr:sp macro="" textlink="">
      <xdr:nvSpPr>
        <xdr:cNvPr id="2" name="Option Button 117" hidden="1">
          <a:extLst>
            <a:ext uri="{63B3BB69-23CF-44E3-9099-C40C66FF867C}">
              <a14:compatExt xmlns:a14="http://schemas.microsoft.com/office/drawing/2010/main" spid="_x0000_s2165"/>
            </a:ext>
            <a:ext uri="{FF2B5EF4-FFF2-40B4-BE49-F238E27FC236}">
              <a16:creationId xmlns:a16="http://schemas.microsoft.com/office/drawing/2014/main" id="{55FC68DD-EA04-4969-AAF8-5B107CB98014}"/>
            </a:ext>
            <a:ext uri="{147F2762-F138-4A5C-976F-8EAC2B608ADB}">
              <a16:predDERef xmlns:a16="http://schemas.microsoft.com/office/drawing/2014/main" pred="{9F0E6BF7-5720-46A7-85DC-68AC8A503455}"/>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NL" sz="800" b="0" i="0" u="none" strike="noStrike" baseline="0">
              <a:solidFill>
                <a:srgbClr val="000000"/>
              </a:solidFill>
              <a:latin typeface="Segoe UI"/>
              <a:cs typeface="Segoe UI"/>
            </a:rPr>
            <a:t>Option Button 30</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133350</xdr:colOff>
      <xdr:row>0</xdr:row>
      <xdr:rowOff>121920</xdr:rowOff>
    </xdr:from>
    <xdr:to>
      <xdr:col>11</xdr:col>
      <xdr:colOff>123825</xdr:colOff>
      <xdr:row>20</xdr:row>
      <xdr:rowOff>28574</xdr:rowOff>
    </xdr:to>
    <xdr:sp macro="" textlink="">
      <xdr:nvSpPr>
        <xdr:cNvPr id="2" name="TextBox 1">
          <a:extLst>
            <a:ext uri="{FF2B5EF4-FFF2-40B4-BE49-F238E27FC236}">
              <a16:creationId xmlns:a16="http://schemas.microsoft.com/office/drawing/2014/main" id="{258A0F7F-F258-468B-9880-18CD3224C7B7}"/>
            </a:ext>
            <a:ext uri="{147F2762-F138-4A5C-976F-8EAC2B608ADB}">
              <a16:predDERef xmlns:a16="http://schemas.microsoft.com/office/drawing/2014/main" pred="{6BB5F9AA-D8EC-41B8-93B4-3BD4289AE987}"/>
            </a:ext>
          </a:extLst>
        </xdr:cNvPr>
        <xdr:cNvSpPr txBox="1"/>
      </xdr:nvSpPr>
      <xdr:spPr>
        <a:xfrm>
          <a:off x="133350" y="121920"/>
          <a:ext cx="6486525" cy="3716654"/>
        </a:xfrm>
        <a:prstGeom prst="rect">
          <a:avLst/>
        </a:prstGeom>
        <a:solidFill>
          <a:schemeClr val="accent4">
            <a:lumMod val="20000"/>
            <a:lumOff val="80000"/>
          </a:schemeClr>
        </a:solidFill>
        <a:ln w="9525" cmpd="sng">
          <a:solidFill>
            <a:srgbClr val="F5B224"/>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1" i="0">
              <a:solidFill>
                <a:schemeClr val="dk1"/>
              </a:solidFill>
              <a:effectLst/>
              <a:latin typeface="+mn-lt"/>
              <a:ea typeface="+mn-ea"/>
              <a:cs typeface="+mn-cs"/>
            </a:rPr>
            <a:t>¿Cómo funciona la herramienta de evaluación de riesgos para los titulares de certificado de la cadena de suministro?</a:t>
          </a:r>
          <a:endParaRPr lang="en-NL">
            <a:effectLst/>
          </a:endParaRP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La herramienta de evaluación de riesgos se aplica a los titulares de certificado de la cadena de suministro con temas sociales en el alcance de su certificado.</a:t>
          </a:r>
          <a:endParaRPr lang="en-NL">
            <a:effectLst/>
          </a:endParaRP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La herramienta se presenta en forma de cuestionario sobre los requisitos aplicables. Contiene un conjunto de preguntas que ayudarán al titular del certificado a definir los riesgos sociales y las medidas que pueden tomar para abordar los riesgos.</a:t>
          </a:r>
          <a:endParaRPr lang="en-NL">
            <a:effectLst/>
          </a:endParaRP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El titular del certificado puede completar todas las preguntas de una sola vez o guardar el proceso en cualquier etapa y terminar para completarlo más tarde. Una vez que la herramienta de evaluación de riesgos se completa con éxito, el titular del certificado ve una descripción general de las medidas de mitigación recomendadas por Rainforest Alliance para cada uno de los riesgos identificados. El titular del certificado también puede implementar sus propias medidas de mitigación si lo considera más apropiado al contexto. Estas medidas se pueden completar en la columna 'G': "Medida de mitigación del propio titular del certificado".</a:t>
          </a:r>
        </a:p>
        <a:p>
          <a:pPr rtl="0" fontAlgn="base"/>
          <a:endParaRPr lang="en-NL">
            <a:effectLst/>
          </a:endParaRPr>
        </a:p>
        <a:p>
          <a:pPr rtl="0" fontAlgn="base"/>
          <a:r>
            <a:rPr lang="en-US" sz="1100" b="0" i="0">
              <a:solidFill>
                <a:schemeClr val="dk1"/>
              </a:solidFill>
              <a:effectLst/>
              <a:latin typeface="+mn-lt"/>
              <a:ea typeface="+mn-ea"/>
              <a:cs typeface="+mn-cs"/>
            </a:rPr>
            <a:t>Las medidas de mitigación deben incluirse en el plan de manejo y su implementación debe ser monitoreada.</a:t>
          </a:r>
        </a:p>
        <a:p>
          <a:pPr rtl="0" fontAlgn="base"/>
          <a:endParaRPr lang="en-NL">
            <a:effectLst/>
          </a:endParaRPr>
        </a:p>
        <a:p>
          <a:pPr rtl="0" fontAlgn="base"/>
          <a:r>
            <a:rPr lang="en-US" sz="1100" b="1" i="0">
              <a:solidFill>
                <a:schemeClr val="dk1"/>
              </a:solidFill>
              <a:effectLst/>
              <a:latin typeface="+mn-lt"/>
              <a:ea typeface="+mn-ea"/>
              <a:cs typeface="+mn-cs"/>
            </a:rPr>
            <a:t>Está previsto que la herramienta de evaluación de riesgos se integre en la plataforma de certificación digital en una etapa posterior.</a:t>
          </a:r>
          <a:endParaRPr lang="en-NL">
            <a:effectLst/>
          </a:endParaRPr>
        </a:p>
        <a:p>
          <a:pPr rtl="0" fontAlgn="base"/>
          <a:endParaRPr lang="en-US" sz="1100" i="1">
            <a:solidFill>
              <a:sysClr val="windowText" lastClr="000000"/>
            </a:solidFill>
          </a:endParaRPr>
        </a:p>
      </xdr:txBody>
    </xdr:sp>
    <xdr:clientData/>
  </xdr:twoCellAnchor>
  <xdr:oneCellAnchor>
    <xdr:from>
      <xdr:col>0</xdr:col>
      <xdr:colOff>133350</xdr:colOff>
      <xdr:row>20</xdr:row>
      <xdr:rowOff>152400</xdr:rowOff>
    </xdr:from>
    <xdr:ext cx="6486525" cy="1712595"/>
    <xdr:sp macro="" textlink="">
      <xdr:nvSpPr>
        <xdr:cNvPr id="3" name="TextBox 2">
          <a:extLst>
            <a:ext uri="{FF2B5EF4-FFF2-40B4-BE49-F238E27FC236}">
              <a16:creationId xmlns:a16="http://schemas.microsoft.com/office/drawing/2014/main" id="{6F187117-80B1-4F81-8506-861C14E2DB59}"/>
            </a:ext>
          </a:extLst>
        </xdr:cNvPr>
        <xdr:cNvSpPr txBox="1"/>
      </xdr:nvSpPr>
      <xdr:spPr>
        <a:xfrm>
          <a:off x="133350" y="3962400"/>
          <a:ext cx="6486525" cy="1712595"/>
        </a:xfrm>
        <a:prstGeom prst="rect">
          <a:avLst/>
        </a:prstGeom>
        <a:solidFill>
          <a:schemeClr val="accent1">
            <a:lumMod val="20000"/>
            <a:lumOff val="80000"/>
          </a:schemeClr>
        </a:solidFill>
        <a:ln>
          <a:solidFill>
            <a:schemeClr val="accent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noAutofit/>
        </a:bodyPr>
        <a:lstStyle/>
        <a:p>
          <a:r>
            <a:rPr lang="en-GB" sz="1100" b="1">
              <a:solidFill>
                <a:schemeClr val="dk1"/>
              </a:solidFill>
              <a:effectLst/>
              <a:latin typeface="+mn-lt"/>
              <a:ea typeface="+mn-ea"/>
              <a:cs typeface="+mn-cs"/>
            </a:rPr>
            <a:t>La herramienta de evaluación de riesgos en los requisitos de la cadena de suministro</a:t>
          </a:r>
        </a:p>
        <a:p>
          <a:endParaRPr lang="en-NL">
            <a:effectLst/>
          </a:endParaRPr>
        </a:p>
        <a:p>
          <a:r>
            <a:rPr lang="en-GB" sz="1100" b="0" i="0" u="sng">
              <a:solidFill>
                <a:schemeClr val="dk1"/>
              </a:solidFill>
              <a:effectLst/>
              <a:latin typeface="+mn-lt"/>
              <a:ea typeface="+mn-ea"/>
              <a:cs typeface="+mn-cs"/>
            </a:rPr>
            <a:t>Evaluación básica de riesgos:</a:t>
          </a:r>
          <a:endParaRPr lang="en-NL">
            <a:effectLst/>
          </a:endParaRPr>
        </a:p>
        <a:p>
          <a:r>
            <a:rPr lang="en-GB" sz="1100" b="1">
              <a:solidFill>
                <a:schemeClr val="dk1"/>
              </a:solidFill>
              <a:effectLst/>
              <a:latin typeface="+mn-lt"/>
              <a:ea typeface="+mn-ea"/>
              <a:cs typeface="+mn-cs"/>
            </a:rPr>
            <a:t>Requisito 1.6.2: </a:t>
          </a:r>
          <a:r>
            <a:rPr lang="en-GB" sz="1100" b="0">
              <a:solidFill>
                <a:schemeClr val="dk1"/>
              </a:solidFill>
              <a:effectLst/>
              <a:latin typeface="+mn-lt"/>
              <a:ea typeface="+mn-ea"/>
              <a:cs typeface="+mn-cs"/>
            </a:rPr>
            <a:t>El comité/persona responsable realiza las siguientes actividades:</a:t>
          </a:r>
          <a:endParaRPr lang="en-NL">
            <a:effectLst/>
          </a:endParaRPr>
        </a:p>
        <a:p>
          <a:r>
            <a:rPr lang="en-GB" sz="1100" b="0">
              <a:solidFill>
                <a:schemeClr val="dk1"/>
              </a:solidFill>
              <a:effectLst/>
              <a:latin typeface="+mn-lt"/>
              <a:ea typeface="+mn-ea"/>
              <a:cs typeface="+mn-cs"/>
            </a:rPr>
            <a:t>Implementa medidas de mitigación de la igualdad de género siguiendo la Evaluación de Riesgos básica e incluye estas medidas en el plan de manejo.</a:t>
          </a:r>
          <a:endParaRPr lang="en-NL">
            <a:effectLst/>
          </a:endParaRPr>
        </a:p>
        <a:p>
          <a:r>
            <a:rPr lang="en-GB" sz="1100" b="1">
              <a:solidFill>
                <a:schemeClr val="dk1"/>
              </a:solidFill>
              <a:effectLst/>
              <a:latin typeface="+mn-lt"/>
              <a:ea typeface="+mn-ea"/>
              <a:cs typeface="+mn-cs"/>
            </a:rPr>
            <a:t>Requisito 5.1.2: </a:t>
          </a:r>
          <a:r>
            <a:rPr lang="en-GB" sz="1100" b="0">
              <a:solidFill>
                <a:schemeClr val="dk1"/>
              </a:solidFill>
              <a:effectLst/>
              <a:latin typeface="+mn-lt"/>
              <a:ea typeface="+mn-ea"/>
              <a:cs typeface="+mn-cs"/>
            </a:rPr>
            <a:t>El representante/comité incluye en el plan de manejo las medidas de mitigación identificadas en la Evaluación de Riesgos básica e implementa las medidas correspondientes.</a:t>
          </a:r>
          <a:endParaRPr lang="en-NL">
            <a:effectLst/>
          </a:endParaRPr>
        </a:p>
        <a:p>
          <a:r>
            <a:rPr lang="en-GB" sz="1100" b="0">
              <a:solidFill>
                <a:schemeClr val="dk1"/>
              </a:solidFill>
              <a:effectLst/>
              <a:latin typeface="+mn-lt"/>
              <a:ea typeface="+mn-ea"/>
              <a:cs typeface="+mn-cs"/>
            </a:rPr>
            <a:t>La Evaluación de Riesgos básica se repite al menos cada tres años.</a:t>
          </a:r>
          <a:r>
            <a:rPr lang="en-US" sz="1100" b="0" i="0" u="none" strike="noStrike" baseline="0">
              <a:solidFill>
                <a:schemeClr val="tx1"/>
              </a:solidFill>
              <a:latin typeface="+mn-lt"/>
              <a:ea typeface="+mn-ea"/>
              <a:cs typeface="+mn-cs"/>
            </a:rPr>
            <a:t>	</a:t>
          </a:r>
        </a:p>
      </xdr:txBody>
    </xdr:sp>
    <xdr:clientData/>
  </xdr:oneCellAnchor>
  <xdr:oneCellAnchor>
    <xdr:from>
      <xdr:col>11</xdr:col>
      <xdr:colOff>274320</xdr:colOff>
      <xdr:row>0</xdr:row>
      <xdr:rowOff>121920</xdr:rowOff>
    </xdr:from>
    <xdr:ext cx="6696074" cy="5554980"/>
    <xdr:sp macro="" textlink="">
      <xdr:nvSpPr>
        <xdr:cNvPr id="4" name="TextBox 3">
          <a:extLst>
            <a:ext uri="{FF2B5EF4-FFF2-40B4-BE49-F238E27FC236}">
              <a16:creationId xmlns:a16="http://schemas.microsoft.com/office/drawing/2014/main" id="{F27AC106-09B0-4A4F-B89D-48CDE5154362}"/>
            </a:ext>
          </a:extLst>
        </xdr:cNvPr>
        <xdr:cNvSpPr txBox="1"/>
      </xdr:nvSpPr>
      <xdr:spPr>
        <a:xfrm>
          <a:off x="6770370" y="121920"/>
          <a:ext cx="6696074" cy="5554980"/>
        </a:xfrm>
        <a:prstGeom prst="rect">
          <a:avLst/>
        </a:prstGeom>
        <a:solidFill>
          <a:schemeClr val="accent6">
            <a:lumMod val="20000"/>
            <a:lumOff val="80000"/>
          </a:schemeClr>
        </a:solidFill>
        <a:ln>
          <a:solidFill>
            <a:schemeClr val="accent6"/>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¿Por qué una herramienta de evaluación de riesgos para los titulares de certificado de la cadena de suministro?</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El objetivo es ayudar a los titulares de certificado a definir lo que se necesita para alcanzar los resultados del estándar, porque:</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El estándar no puede cubrir todas las diferentes circunstancias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que pueden ocurrir en un contexto específico.</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 el estándar no puede prescribir para todas las circunstancias lo que constituye las mejores prácticas o las medidas más efectivas.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La herramienta es una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guía</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para que los titulares de certificado identifiquen la mejor manera de reducir los riesgos y la mejor manera de lograr los objetivos de sostenibilidad respondiendo un conjunto de preguntas predefinidas.</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La herramienta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no</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se utiliza para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juzgar el nivel de riesgo </a:t>
          </a:r>
          <a:r>
            <a:rPr kumimoji="0" lang="en-US" sz="1100" b="0" i="0" u="none" strike="noStrike" kern="0" cap="none" spc="0" normalizeH="0" baseline="0" noProof="0">
              <a:ln>
                <a:noFill/>
              </a:ln>
              <a:solidFill>
                <a:sysClr val="windowText" lastClr="000000"/>
              </a:solidFill>
              <a:effectLst/>
              <a:uLnTx/>
              <a:uFillTx/>
              <a:latin typeface="+mn-lt"/>
              <a:ea typeface="+mn-ea"/>
              <a:cs typeface="+mn-cs"/>
            </a:rPr>
            <a:t>de los titulares de certificados.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Para cada tema se formula un número limitado de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preguntas</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que se responden con un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sí</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o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no</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Dependiendo de la respuesta, aparecen las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medidas recomendadas de mitigación de riesgos</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Uso de la herramienta de evaluación de riesgos</a:t>
          </a: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La herramienta de evaluación de riesgos es utilizada por la dirección para identificar las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medidas a tomar para mitigar los riesgos</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identificados. El resultado de la Evaluación de Riesgos es una lista de medidas que se incluirán en el plan de manejo. Es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obligatorio</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tomar medidas de mitigación para cada riesgo identificado. Rainforest Alliance recomienda encarecidamente las medidas de mitigación propuestas, pero con flexibilidad para otras medidas de mitigación si se considera que son más efectivas en el contexto específico del titular del certificado. Si el titular del certificado decide tomar diferentes medidas, debe corroborarlo e incluirlas también en el plan de gestión.</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Los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auditores</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verificarán si se ha realizado la Evaluación de Riesgos, verificarán la calidad de la evaluación y si las medidas están incluidas en el plan de gestión y se están implementando.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mn-cs"/>
            </a:rPr>
            <a:t>Los </a:t>
          </a:r>
          <a:r>
            <a:rPr kumimoji="0" lang="en-US" sz="1100" b="1" i="0" u="none" strike="noStrike" kern="0" cap="none" spc="0" normalizeH="0" baseline="0" noProof="0">
              <a:ln>
                <a:noFill/>
              </a:ln>
              <a:solidFill>
                <a:sysClr val="windowText" lastClr="000000"/>
              </a:solidFill>
              <a:effectLst/>
              <a:uLnTx/>
              <a:uFillTx/>
              <a:latin typeface="+mn-lt"/>
              <a:ea typeface="+mn-ea"/>
              <a:cs typeface="+mn-cs"/>
            </a:rPr>
            <a:t>datos</a:t>
          </a:r>
          <a:r>
            <a:rPr kumimoji="0" lang="en-US" sz="1100" b="0" i="0" u="none" strike="noStrike" kern="0" cap="none" spc="0" normalizeH="0" baseline="0" noProof="0">
              <a:ln>
                <a:noFill/>
              </a:ln>
              <a:solidFill>
                <a:sysClr val="windowText" lastClr="000000"/>
              </a:solidFill>
              <a:effectLst/>
              <a:uLnTx/>
              <a:uFillTx/>
              <a:latin typeface="+mn-lt"/>
              <a:ea typeface="+mn-ea"/>
              <a:cs typeface="+mn-cs"/>
            </a:rPr>
            <a:t> de la evaluación de riesgos no serán compartidos externamente por Rainforest Alliance, solo con fines de auditoría. Rainforest Alliance podría utilizar los datos de la Herramienta de evaluación de riesgos con fines de aprendizaje, para la adaptación y mejora de la herramienta, p. Ej. añadiendo medidas recomendadas.</a:t>
          </a:r>
        </a:p>
        <a:p>
          <a:pPr rtl="0" fontAlgn="base"/>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xdr:txBody>
    </xdr:sp>
    <xdr:clientData/>
  </xdr:oneCellAnchor>
</xdr:wsDr>
</file>

<file path=xl/persons/person.xml><?xml version="1.0" encoding="utf-8"?>
<personList xmlns="http://schemas.microsoft.com/office/spreadsheetml/2018/threadedcomments" xmlns:x="http://schemas.openxmlformats.org/spreadsheetml/2006/main">
  <person displayName="Henriette Walz" id="{66B29046-409F-4C98-8CDF-7249A55BDB22}" userId="S::hwalz@ra.org::8b4f88d3-5841-4a00-8970-4df567d980f6" providerId="AD"/>
  <person displayName="Maggie Chin" id="{783882C5-1F5B-4499-870B-FAAD0F47027A}" userId="S::mchin@ra.org::9d891907-8c88-452f-be0b-5716a313ad6e" providerId="AD"/>
  <person displayName="Kunera Moore" id="{18A24C2E-2584-43CD-B719-4841DF78E602}" userId="S::KMoore@ra.org::83dad768-c949-43d2-a23f-86d40e449d0e" providerId="AD"/>
  <person displayName="Rens Rutten" id="{D70C7BD0-8688-4390-B031-28CEEC54110D}" userId="S::rrutten@ra.org::8c5740b9-fb75-405c-b053-5b74d6783a17" providerId="AD"/>
  <person displayName="Martin Noponen" id="{26CE0772-FC01-4A4D-9C5A-7D020A48EEF3}" userId="S::mnoponen@ra.org::40d57d67-7e7e-46d6-a63b-d2a8af0cd633" providerId="AD"/>
  <person displayName="Meike Engelhard" id="{C8B2BD1E-4883-4CFE-9F0D-37F6F9D42830}" userId="S::mengelhard@ra.org::e2485ffe-5f14-40c0-a5ff-997b1ec734a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24" dT="2020-04-08T07:54:46.74" personId="{66B29046-409F-4C98-8CDF-7249A55BDB22}" id="{D77DCAB9-A0FF-4DCB-AA30-8E42EAEBFD83}">
    <text xml:space="preserve">I think we should ask this for everyone - because it is likely that there are areas of natural ecosystems / natural vegetation cover that are not connected; to me this is one of the priorities where a lot could be gained, also looking at the question of Anneke "What are the priorities for groups". So I would delete the "other variable" here
</text>
  </threadedComment>
  <threadedComment ref="F126" dT="2020-04-08T07:57:04.61" personId="{66B29046-409F-4C98-8CDF-7249A55BDB22}" id="{B1906721-8D61-4664-8B67-8D8FA813BAF1}">
    <text xml:space="preserve">To me this is part of the overall plan to comply with 4.2.3; i.e. those natural ecosystems/vegetation that doesn't contain local species should move towards those and can then be counted as "natural vegetation".
But I am wondering now, whether we shouldn't make this question then more broad, and leading to all management actions to reach 4.2.3; for example, we could ask "Do you expect to have percentages of natural vegetation that are close to 10/15%"; and then we coudl give examples like "identify areas that you could restore" etc. But it would be a bit double with the 4.2.4 - But I am now wondering whether this wouldn't be the cleaner option. Rens, happy to talk about this if you want!
</text>
  </threadedComment>
</ThreadedComments>
</file>

<file path=xl/threadedComments/threadedComment2.xml><?xml version="1.0" encoding="utf-8"?>
<ThreadedComments xmlns="http://schemas.microsoft.com/office/spreadsheetml/2018/threadedcomments" xmlns:x="http://schemas.openxmlformats.org/spreadsheetml/2006/main">
  <threadedComment ref="I108" dT="2020-01-08T13:37:47.48" personId="{26CE0772-FC01-4A4D-9C5A-7D020A48EEF3}" id="{20AD0091-992C-4E2A-9B8F-2790C5B54A87}">
    <text xml:space="preserve">All for now. But once the CC risk/impact screening has been automated and included only countries that fall into med or high risk categories need to fulfil these criteria
</text>
  </threadedComment>
</ThreadedComments>
</file>

<file path=xl/threadedComments/threadedComment3.xml><?xml version="1.0" encoding="utf-8"?>
<ThreadedComments xmlns="http://schemas.microsoft.com/office/spreadsheetml/2018/threadedcomments" xmlns:x="http://schemas.openxmlformats.org/spreadsheetml/2006/main">
  <threadedComment ref="F66" dT="2020-02-19T09:32:20.47" personId="{D70C7BD0-8688-4390-B031-28CEEC54110D}" id="{D86FAB50-634A-4CDC-8C53-5B6E1B17CEE8}">
    <text xml:space="preserve">Questions that need to be verified at the level of the group members should be included in the internal inspection tool, not in this risk assessment
</text>
  </threadedComment>
  <threadedComment ref="I69" dT="2020-01-09T13:45:09.73" personId="{C8B2BD1E-4883-4CFE-9F0D-37F6F9D42830}" id="{5EE8AF6A-808A-4DED-AD6A-D677A866E58F}">
    <text xml:space="preserve">Group management does not have the list of under 18 aged group member workers or uner 18 family of group member workers. This could be potentially done in year 1 with under 18 children of group members.
</text>
  </threadedComment>
  <threadedComment ref="I69" dT="2020-02-17T17:17:15.24" personId="{18A24C2E-2584-43CD-B719-4841DF78E602}" id="{BC2FCEC7-73F3-4DDC-95FD-2C2291DE59AD}" parentId="{5EE8AF6A-808A-4DED-AD6A-D677A866E58F}">
    <text>meike totally agree - have changed</text>
  </threadedComment>
  <threadedComment ref="F70" dT="2020-02-19T09:32:45.55" personId="{D70C7BD0-8688-4390-B031-28CEEC54110D}" id="{6E9FE9EA-A14B-4934-808B-1A9E3C98243A}">
    <text xml:space="preserve">question for internal inspection
</text>
  </threadedComment>
  <threadedComment ref="F92" dT="2020-02-19T09:33:51.97" personId="{D70C7BD0-8688-4390-B031-28CEEC54110D}" id="{DAB26FE6-4FDB-4EB8-B49D-D6C21318F750}">
    <text xml:space="preserve">do we need to specify what is 'significant'?
</text>
  </threadedComment>
  <threadedComment ref="H128" dT="2020-01-08T13:37:47.48" personId="{26CE0772-FC01-4A4D-9C5A-7D020A48EEF3}" id="{FD94C455-077A-4296-B815-6804B40ABE96}">
    <text xml:space="preserve">All for now. But once the CC risk/impact screening has been automated and included only countries that fall into med or high risk categories need to fulfil these criteria
</text>
  </threadedComment>
</ThreadedComments>
</file>

<file path=xl/threadedComments/threadedComment4.xml><?xml version="1.0" encoding="utf-8"?>
<ThreadedComments xmlns="http://schemas.microsoft.com/office/spreadsheetml/2018/threadedcomments" xmlns:x="http://schemas.openxmlformats.org/spreadsheetml/2006/main">
  <threadedComment ref="G5" dT="2021-03-10T12:09:41.48" personId="{783882C5-1F5B-4499-870B-FAAD0F47027A}" id="{731662C4-3BAE-4579-9757-A78E50AC4883}">
    <text>FYI, it's the same as "question" in Chinese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5DAEE-1C7B-4F27-8637-CBDAF3D12D31}">
  <sheetPr codeName="Sheet2"/>
  <dimension ref="K1:R19"/>
  <sheetViews>
    <sheetView workbookViewId="0">
      <selection activeCell="K4" sqref="K4"/>
    </sheetView>
  </sheetViews>
  <sheetFormatPr baseColWidth="10" defaultColWidth="9.109375" defaultRowHeight="14.4" x14ac:dyDescent="0.3"/>
  <cols>
    <col min="16" max="17" width="9.109375" style="17"/>
  </cols>
  <sheetData>
    <row r="1" spans="11:18" x14ac:dyDescent="0.3">
      <c r="P1" s="97" t="s">
        <v>0</v>
      </c>
      <c r="Q1" s="97" t="s">
        <v>1</v>
      </c>
    </row>
    <row r="2" spans="11:18" x14ac:dyDescent="0.3">
      <c r="K2" s="33">
        <f>'Group risk assessment L0'!A2</f>
        <v>0</v>
      </c>
      <c r="L2" s="1"/>
      <c r="M2" s="1"/>
      <c r="N2" s="1"/>
      <c r="O2" s="1"/>
      <c r="P2" s="35" t="e">
        <f>'Group risk assessment L0'!#REF!</f>
        <v>#REF!</v>
      </c>
      <c r="Q2" s="97" t="e">
        <f t="shared" ref="Q2:Q12" si="0">IF(P2&gt;0.25, IF(P2&gt;0.5,IF(P2&gt;0.75,3,2),1),0)</f>
        <v>#REF!</v>
      </c>
      <c r="R2" s="40" t="e">
        <f>IF(Q2=1,L$17,IF(Q2=2,L$18,IF(Q2=3,L$19,L$16)))</f>
        <v>#REF!</v>
      </c>
    </row>
    <row r="3" spans="11:18" x14ac:dyDescent="0.3">
      <c r="K3" s="33" t="e">
        <f>#REF!</f>
        <v>#REF!</v>
      </c>
      <c r="L3" s="1"/>
      <c r="M3" s="1"/>
      <c r="N3" s="1"/>
      <c r="O3" s="1"/>
      <c r="P3" s="35" t="e">
        <f>#REF!</f>
        <v>#REF!</v>
      </c>
      <c r="Q3" s="97" t="e">
        <f t="shared" si="0"/>
        <v>#REF!</v>
      </c>
      <c r="R3" s="40" t="e">
        <f t="shared" ref="R3:R12" si="1">IF(Q3=1,L$17,IF(Q3=2,L$18,IF(Q3=3,L$19,L$16)))</f>
        <v>#REF!</v>
      </c>
    </row>
    <row r="4" spans="11:18" x14ac:dyDescent="0.3">
      <c r="K4" s="33" t="e">
        <f>#REF!</f>
        <v>#REF!</v>
      </c>
      <c r="L4" s="1"/>
      <c r="M4" s="1"/>
      <c r="N4" s="1"/>
      <c r="O4" s="1"/>
      <c r="P4" s="35" t="e">
        <f>#REF!</f>
        <v>#REF!</v>
      </c>
      <c r="Q4" s="97" t="e">
        <f t="shared" si="0"/>
        <v>#REF!</v>
      </c>
      <c r="R4" s="40" t="e">
        <f t="shared" si="1"/>
        <v>#REF!</v>
      </c>
    </row>
    <row r="5" spans="11:18" x14ac:dyDescent="0.3">
      <c r="K5" s="33" t="e">
        <f>#REF!</f>
        <v>#REF!</v>
      </c>
      <c r="L5" s="1"/>
      <c r="M5" s="1"/>
      <c r="N5" s="1"/>
      <c r="O5" s="1"/>
      <c r="P5" s="35" t="e">
        <f>#REF!</f>
        <v>#REF!</v>
      </c>
      <c r="Q5" s="97" t="e">
        <f t="shared" si="0"/>
        <v>#REF!</v>
      </c>
      <c r="R5" s="40" t="e">
        <f t="shared" si="1"/>
        <v>#REF!</v>
      </c>
    </row>
    <row r="6" spans="11:18" x14ac:dyDescent="0.3">
      <c r="K6" s="33" t="e">
        <f>#REF!</f>
        <v>#REF!</v>
      </c>
      <c r="L6" s="1"/>
      <c r="M6" s="1"/>
      <c r="N6" s="1"/>
      <c r="O6" s="1"/>
      <c r="P6" s="35" t="e">
        <f>#REF!</f>
        <v>#REF!</v>
      </c>
      <c r="Q6" s="97" t="e">
        <f t="shared" si="0"/>
        <v>#REF!</v>
      </c>
      <c r="R6" s="40" t="e">
        <f t="shared" si="1"/>
        <v>#REF!</v>
      </c>
    </row>
    <row r="7" spans="11:18" x14ac:dyDescent="0.3">
      <c r="K7" s="1" t="e">
        <f>#REF!</f>
        <v>#REF!</v>
      </c>
      <c r="L7" s="1"/>
      <c r="M7" s="1"/>
      <c r="N7" s="1"/>
      <c r="O7" s="1"/>
      <c r="P7" s="35" t="e">
        <f>#REF!</f>
        <v>#REF!</v>
      </c>
      <c r="Q7" s="97" t="e">
        <f t="shared" si="0"/>
        <v>#REF!</v>
      </c>
      <c r="R7" s="40" t="e">
        <f t="shared" si="1"/>
        <v>#REF!</v>
      </c>
    </row>
    <row r="8" spans="11:18" x14ac:dyDescent="0.3">
      <c r="K8" s="1" t="e">
        <f>#REF!</f>
        <v>#REF!</v>
      </c>
      <c r="L8" s="1"/>
      <c r="M8" s="1"/>
      <c r="N8" s="1"/>
      <c r="O8" s="1"/>
      <c r="P8" s="35" t="e">
        <f>#REF!</f>
        <v>#REF!</v>
      </c>
      <c r="Q8" s="97" t="e">
        <f t="shared" si="0"/>
        <v>#REF!</v>
      </c>
      <c r="R8" s="40" t="e">
        <f t="shared" si="1"/>
        <v>#REF!</v>
      </c>
    </row>
    <row r="9" spans="11:18" x14ac:dyDescent="0.3">
      <c r="K9" s="1" t="e">
        <f>#REF!</f>
        <v>#REF!</v>
      </c>
      <c r="L9" s="1"/>
      <c r="M9" s="1"/>
      <c r="N9" s="1"/>
      <c r="O9" s="1"/>
      <c r="P9" s="35" t="e">
        <f>#REF!</f>
        <v>#REF!</v>
      </c>
      <c r="Q9" s="97" t="e">
        <f t="shared" si="0"/>
        <v>#REF!</v>
      </c>
      <c r="R9" s="40" t="e">
        <f t="shared" si="1"/>
        <v>#REF!</v>
      </c>
    </row>
    <row r="10" spans="11:18" x14ac:dyDescent="0.3">
      <c r="K10" s="1" t="e">
        <f>#REF!</f>
        <v>#REF!</v>
      </c>
      <c r="L10" s="1"/>
      <c r="M10" s="1"/>
      <c r="N10" s="1"/>
      <c r="O10" s="1"/>
      <c r="P10" s="35" t="e">
        <f>#REF!</f>
        <v>#REF!</v>
      </c>
      <c r="Q10" s="97" t="e">
        <f t="shared" si="0"/>
        <v>#REF!</v>
      </c>
      <c r="R10" s="40" t="e">
        <f t="shared" si="1"/>
        <v>#REF!</v>
      </c>
    </row>
    <row r="11" spans="11:18" x14ac:dyDescent="0.3">
      <c r="K11" s="1" t="e">
        <f>#REF!</f>
        <v>#REF!</v>
      </c>
      <c r="L11" s="1"/>
      <c r="M11" s="1"/>
      <c r="N11" s="1"/>
      <c r="O11" s="1"/>
      <c r="P11" s="38" t="e">
        <f>#REF!</f>
        <v>#REF!</v>
      </c>
      <c r="Q11" s="39" t="e">
        <f t="shared" si="0"/>
        <v>#REF!</v>
      </c>
      <c r="R11" s="43" t="e">
        <f t="shared" si="1"/>
        <v>#REF!</v>
      </c>
    </row>
    <row r="12" spans="11:18" x14ac:dyDescent="0.3">
      <c r="P12" s="35" t="e">
        <f>AVERAGE(P2:P11)</f>
        <v>#REF!</v>
      </c>
      <c r="Q12" s="97" t="e">
        <f t="shared" si="0"/>
        <v>#REF!</v>
      </c>
      <c r="R12" s="40" t="e">
        <f t="shared" si="1"/>
        <v>#REF!</v>
      </c>
    </row>
    <row r="15" spans="11:18" x14ac:dyDescent="0.3">
      <c r="K15" s="41" t="s">
        <v>1</v>
      </c>
      <c r="P15" s="97"/>
      <c r="Q15" s="97"/>
    </row>
    <row r="16" spans="11:18" x14ac:dyDescent="0.3">
      <c r="K16" s="41">
        <v>0</v>
      </c>
      <c r="L16" s="42">
        <v>0</v>
      </c>
      <c r="P16" s="97"/>
      <c r="Q16" s="97"/>
    </row>
    <row r="17" spans="11:12" x14ac:dyDescent="0.3">
      <c r="K17" s="41">
        <v>1</v>
      </c>
      <c r="L17" s="40" t="s">
        <v>2</v>
      </c>
    </row>
    <row r="18" spans="11:12" x14ac:dyDescent="0.3">
      <c r="K18" s="41">
        <v>2</v>
      </c>
      <c r="L18" s="40" t="s">
        <v>3</v>
      </c>
    </row>
    <row r="19" spans="11:12" x14ac:dyDescent="0.3">
      <c r="K19" s="41">
        <v>3</v>
      </c>
      <c r="L19" s="40" t="s">
        <v>4</v>
      </c>
    </row>
  </sheetData>
  <conditionalFormatting sqref="R2">
    <cfRule type="cellIs" dxfId="7" priority="5" operator="equal">
      <formula>$L$19</formula>
    </cfRule>
    <cfRule type="cellIs" dxfId="6" priority="9" operator="equal">
      <formula>$L$16</formula>
    </cfRule>
    <cfRule type="cellIs" dxfId="5" priority="12" operator="equal">
      <formula>$L$18</formula>
    </cfRule>
    <cfRule type="cellIs" dxfId="4" priority="13" operator="equal">
      <formula>$L$17</formula>
    </cfRule>
  </conditionalFormatting>
  <conditionalFormatting sqref="R3:R12">
    <cfRule type="cellIs" dxfId="3" priority="1" operator="equal">
      <formula>$L$19</formula>
    </cfRule>
    <cfRule type="cellIs" dxfId="2" priority="2" operator="equal">
      <formula>$L$16</formula>
    </cfRule>
    <cfRule type="cellIs" dxfId="1" priority="3" operator="equal">
      <formula>$L$18</formula>
    </cfRule>
    <cfRule type="cellIs" dxfId="0" priority="4" operator="equal">
      <formula>$L$17</formula>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572C-B15F-46CB-B4BD-687744280157}">
  <sheetPr codeName="Sheet10">
    <tabColor rgb="FF00B050"/>
  </sheetPr>
  <dimension ref="A1:I135"/>
  <sheetViews>
    <sheetView tabSelected="1" topLeftCell="B1" zoomScale="90" zoomScaleNormal="90" workbookViewId="0">
      <selection activeCell="F50" sqref="F50"/>
    </sheetView>
  </sheetViews>
  <sheetFormatPr baseColWidth="10" defaultColWidth="8.88671875" defaultRowHeight="14.4" x14ac:dyDescent="0.3"/>
  <cols>
    <col min="1" max="1" width="8.88671875" style="322"/>
    <col min="2" max="2" width="44.6640625" style="322" customWidth="1"/>
    <col min="3" max="3" width="16.33203125" style="322" customWidth="1"/>
    <col min="4" max="4" width="14.33203125" style="322" customWidth="1"/>
    <col min="5" max="5" width="72.33203125" style="323" bestFit="1" customWidth="1"/>
    <col min="6" max="6" width="18.109375" style="322" customWidth="1"/>
    <col min="7" max="7" width="90.88671875" style="323" customWidth="1"/>
    <col min="8" max="8" width="53.6640625" style="322" customWidth="1"/>
    <col min="9" max="9" width="40.44140625" style="322" customWidth="1"/>
    <col min="10" max="16384" width="8.88671875" style="322"/>
  </cols>
  <sheetData>
    <row r="1" spans="2:9" x14ac:dyDescent="0.3">
      <c r="I1" s="387"/>
    </row>
    <row r="2" spans="2:9" ht="25.8" x14ac:dyDescent="0.5">
      <c r="B2" s="612" t="str">
        <f>G129</f>
        <v>Herramienta de Evaluación Básica de Riesgos Agrícolas de Rainforest Alliance</v>
      </c>
      <c r="I2" s="387"/>
    </row>
    <row r="3" spans="2:9" ht="15" thickBot="1" x14ac:dyDescent="0.35">
      <c r="B3" s="324"/>
      <c r="I3" s="387"/>
    </row>
    <row r="4" spans="2:9" ht="36" x14ac:dyDescent="0.35">
      <c r="B4" s="610" t="str">
        <f>G112</f>
        <v>Tipo de Titular de Certificado (seleccionar)</v>
      </c>
      <c r="E4" s="384"/>
      <c r="I4" s="387"/>
    </row>
    <row r="5" spans="2:9" ht="20.25" customHeight="1" thickBot="1" x14ac:dyDescent="0.4">
      <c r="B5" s="306" t="s">
        <v>766</v>
      </c>
      <c r="C5" s="611" t="str">
        <f>G133</f>
        <v>&lt;- Seleccione "Grande" para fincas grandes (individuales y en grupo) y pequeñas fincas certificadas individualmente.</v>
      </c>
      <c r="E5" s="384"/>
      <c r="I5" s="387"/>
    </row>
    <row r="6" spans="2:9" ht="15" thickBot="1" x14ac:dyDescent="0.35">
      <c r="B6" s="324"/>
      <c r="I6" s="387"/>
    </row>
    <row r="7" spans="2:9" ht="26.4" thickBot="1" x14ac:dyDescent="0.55000000000000004">
      <c r="B7" s="799" t="str">
        <f>H112</f>
        <v>Gerencia</v>
      </c>
      <c r="C7" s="800"/>
      <c r="D7" s="800"/>
      <c r="E7" s="800"/>
      <c r="F7" s="800"/>
      <c r="G7" s="800"/>
      <c r="H7" s="325"/>
      <c r="I7" s="387"/>
    </row>
    <row r="8" spans="2:9" ht="26.4" thickBot="1" x14ac:dyDescent="0.55000000000000004">
      <c r="B8" s="326"/>
      <c r="C8" s="326"/>
      <c r="D8" s="326"/>
      <c r="E8" s="326"/>
      <c r="F8" s="326"/>
      <c r="G8" s="326"/>
    </row>
    <row r="9" spans="2:9" ht="29.25" customHeight="1" thickBot="1" x14ac:dyDescent="0.35">
      <c r="B9" s="339" t="str">
        <f>$G$113</f>
        <v>Requisito en el estándar</v>
      </c>
      <c r="C9" s="340" t="str">
        <f>$G$114</f>
        <v>Problema</v>
      </c>
      <c r="D9" s="341" t="str">
        <f>$G$115</f>
        <v>Pregunta #</v>
      </c>
      <c r="E9" s="341" t="str">
        <f>$G$116</f>
        <v>Pregunta</v>
      </c>
      <c r="F9" s="385" t="str">
        <f>$G$117</f>
        <v>Respuesta (seleccionar)</v>
      </c>
      <c r="G9" s="355" t="str">
        <f>$G$118</f>
        <v>Medida de mitigación</v>
      </c>
      <c r="H9" s="358" t="str">
        <f>$G$119</f>
        <v>Medida de mitigación propia del Titular del Certificado</v>
      </c>
    </row>
    <row r="10" spans="2:9" ht="101.25" customHeight="1" thickBot="1" x14ac:dyDescent="0.35">
      <c r="B10" s="342" t="str">
        <f>VLOOKUP(D10,'Basic Risk Assessment DATASHEET'!A:B,2,FALSE)</f>
        <v>1.2.10 Área de la finca</v>
      </c>
      <c r="C10" s="347" t="str">
        <f>VLOOKUP(D10,'Basic Risk Assessment DATASHEET'!A:E,5,FALSE)</f>
        <v>Deforestación/invasión y cubierta de vegetación nativa</v>
      </c>
      <c r="D10" s="343">
        <v>1</v>
      </c>
      <c r="E10" s="344" t="str">
        <f>IFERROR(VLOOKUP($B$10&amp;D10&amp;$B$5,'Basic Risk Assessment DATASHEET'!$F$3:$G$129,2,FALSE),B128)</f>
        <v xml:space="preserve">¿Están cambiando o ampliando los sitios de producción? </v>
      </c>
      <c r="F10" s="307" t="s">
        <v>39</v>
      </c>
      <c r="G10" s="357" t="str">
        <f>VLOOKUP(RIGHT(E10&amp;F10,250),'Basic Risk Assessment DATASHEET'!$J$3:$K$129,2,FALSE)</f>
        <v>No es necesaria ninguna acción adicional</v>
      </c>
      <c r="H10" s="327"/>
    </row>
    <row r="11" spans="2:9" ht="15" thickBot="1" x14ac:dyDescent="0.35">
      <c r="B11" s="345"/>
      <c r="C11" s="345"/>
      <c r="D11" s="345"/>
      <c r="E11" s="346"/>
    </row>
    <row r="12" spans="2:9" ht="28.2" thickBot="1" x14ac:dyDescent="0.35">
      <c r="B12" s="339" t="str">
        <f>$G$113</f>
        <v>Requisito en el estándar</v>
      </c>
      <c r="C12" s="340" t="str">
        <f>$G$114</f>
        <v>Problema</v>
      </c>
      <c r="D12" s="341" t="str">
        <f>$G$115</f>
        <v>Pregunta #</v>
      </c>
      <c r="E12" s="341" t="str">
        <f>$G$116</f>
        <v>Pregunta</v>
      </c>
      <c r="F12" s="385" t="str">
        <f>$G$117</f>
        <v>Respuesta (seleccionar)</v>
      </c>
      <c r="G12" s="355" t="str">
        <f>$G$118</f>
        <v>Medida de mitigación</v>
      </c>
      <c r="H12" s="358" t="str">
        <f>$G$119</f>
        <v>Medida de mitigación propia del Titular del Certificado</v>
      </c>
    </row>
    <row r="13" spans="2:9" ht="169.5" customHeight="1" x14ac:dyDescent="0.3">
      <c r="B13" s="801" t="str">
        <f>VLOOKUP(D13,'Basic Risk Assessment DATASHEET'!A:B,2,FALSE)</f>
        <v>2.1 Trazabilidad</v>
      </c>
      <c r="C13" s="347" t="str">
        <f>VLOOKUP(D13,'Basic Risk Assessment DATASHEET'!A:E,5,FALSE)</f>
        <v>Intermediarios</v>
      </c>
      <c r="D13" s="348">
        <v>2</v>
      </c>
      <c r="E13" s="349" t="str">
        <f>IFERROR(VLOOKUP($B$13&amp;D13&amp;$B$5,'Basic Risk Assessment DATASHEET'!$F$3:$G$129,2,FALSE),$B$128)</f>
        <v>¿Utiliza o va a utilizar subcontratistas* en su cadena de suministro?</v>
      </c>
      <c r="F13" s="308" t="s">
        <v>416</v>
      </c>
      <c r="G13" s="356" t="e">
        <f>VLOOKUP(RIGHT(E13&amp;F13,250),'Basic Risk Assessment DATASHEET'!$J$3:$K$129,2,FALSE)</f>
        <v>#N/A</v>
      </c>
      <c r="H13" s="328"/>
    </row>
    <row r="14" spans="2:9" ht="132.75" customHeight="1" x14ac:dyDescent="0.3">
      <c r="B14" s="802"/>
      <c r="C14" s="347" t="str">
        <f>VLOOKUP(D14,'Basic Risk Assessment DATASHEET'!A:E,5,FALSE)</f>
        <v>Mantenimiento de registros</v>
      </c>
      <c r="D14" s="348">
        <v>3</v>
      </c>
      <c r="E14" s="349" t="str">
        <f>IFERROR(VLOOKUP($B$13&amp;D14&amp;$B$5,'Basic Risk Assessment DATASHEET'!$F$3:$G$129,2,FALSE),$B$128)</f>
        <v>(No aplica para este tipo de titulares de certificado)</v>
      </c>
      <c r="F14" s="308" t="s">
        <v>39</v>
      </c>
      <c r="G14" s="356" t="e">
        <f>VLOOKUP(RIGHT(E14&amp;F14,250),'Basic Risk Assessment DATASHEET'!$J$3:$K$129,2,FALSE)</f>
        <v>#N/A</v>
      </c>
      <c r="H14" s="329"/>
    </row>
    <row r="15" spans="2:9" ht="84.9" customHeight="1" x14ac:dyDescent="0.3">
      <c r="B15" s="802"/>
      <c r="C15" s="347" t="str">
        <f>VLOOKUP(D15,'Basic Risk Assessment DATASHEET'!A:E,5,FALSE)</f>
        <v>Separación de producto</v>
      </c>
      <c r="D15" s="348">
        <v>4</v>
      </c>
      <c r="E15" s="349" t="str">
        <f>IFERROR(VLOOKUP($B$13&amp;D15&amp;$B$5,'Basic Risk Assessment DATASHEET'!$F$3:$G$129,2,FALSE),$B$128)</f>
        <v>(No aplica para este tipo de titulares de certificado)</v>
      </c>
      <c r="F15" s="308" t="s">
        <v>39</v>
      </c>
      <c r="G15" s="356" t="e">
        <f>VLOOKUP(RIGHT(E15&amp;F15,250),'Basic Risk Assessment DATASHEET'!$J$3:$K$129,2,FALSE)</f>
        <v>#N/A</v>
      </c>
      <c r="H15" s="329"/>
    </row>
    <row r="16" spans="2:9" ht="105.75" customHeight="1" x14ac:dyDescent="0.3">
      <c r="B16" s="802"/>
      <c r="C16" s="347" t="str">
        <f>VLOOKUP(D16,'Basic Risk Assessment DATASHEET'!A:E,5,FALSE)</f>
        <v>Volúmenes cosechados</v>
      </c>
      <c r="D16" s="348">
        <v>5</v>
      </c>
      <c r="E16" s="349" t="str">
        <f>IFERROR(VLOOKUP($B$13&amp;D16&amp;$B$5,'Basic Risk Assessment DATASHEET'!$F$3:$G$129,2,FALSE),$B$128)</f>
        <v>(No aplica para este tipo de titulares de certificado)</v>
      </c>
      <c r="F16" s="308" t="s">
        <v>39</v>
      </c>
      <c r="G16" s="356" t="e">
        <f>VLOOKUP(RIGHT(E16&amp;F16,250),'Basic Risk Assessment DATASHEET'!$J$3:$K$129,2,FALSE)</f>
        <v>#N/A</v>
      </c>
      <c r="H16" s="329"/>
    </row>
    <row r="17" spans="2:8" ht="130.5" customHeight="1" thickBot="1" x14ac:dyDescent="0.35">
      <c r="B17" s="803"/>
      <c r="C17" s="347" t="str">
        <f>VLOOKUP(D17,'Basic Risk Assessment DATASHEET'!A:E,5,FALSE)</f>
        <v>Operadores de finca</v>
      </c>
      <c r="D17" s="343">
        <v>6</v>
      </c>
      <c r="E17" s="349" t="str">
        <f>IFERROR(VLOOKUP($B$13&amp;D17&amp;$B$5,'Basic Risk Assessment DATASHEET'!$F$3:$G$129,2,FALSE),$B$128)</f>
        <v>(No aplica para este tipo de titulares de certificado)</v>
      </c>
      <c r="F17" s="307" t="s">
        <v>882</v>
      </c>
      <c r="G17" s="356" t="e">
        <f>VLOOKUP(RIGHT(E17&amp;F17,250),'Basic Risk Assessment DATASHEET'!$J$3:$K$129,2,FALSE)</f>
        <v>#N/A</v>
      </c>
      <c r="H17" s="330" t="s">
        <v>1310</v>
      </c>
    </row>
    <row r="18" spans="2:8" x14ac:dyDescent="0.3">
      <c r="B18" s="345"/>
      <c r="C18" s="345"/>
      <c r="D18" s="345"/>
      <c r="E18" s="346"/>
    </row>
    <row r="19" spans="2:8" ht="15" thickBot="1" x14ac:dyDescent="0.35">
      <c r="B19" s="345"/>
      <c r="C19" s="345"/>
      <c r="D19" s="345"/>
      <c r="E19" s="346"/>
    </row>
    <row r="20" spans="2:8" ht="28.2" thickBot="1" x14ac:dyDescent="0.35">
      <c r="B20" s="339" t="str">
        <f>$G$113</f>
        <v>Requisito en el estándar</v>
      </c>
      <c r="C20" s="340" t="str">
        <f>$G$114</f>
        <v>Problema</v>
      </c>
      <c r="D20" s="341" t="str">
        <f>$G$115</f>
        <v>Pregunta #</v>
      </c>
      <c r="E20" s="341" t="str">
        <f>$G$116</f>
        <v>Pregunta</v>
      </c>
      <c r="F20" s="385" t="str">
        <f>$G$117</f>
        <v>Respuesta (seleccionar)</v>
      </c>
      <c r="G20" s="355" t="str">
        <f>$G$118</f>
        <v>Medida de mitigación</v>
      </c>
      <c r="H20" s="358" t="str">
        <f>$G$119</f>
        <v>Medida de mitigación propia del Titular del Certificado</v>
      </c>
    </row>
    <row r="21" spans="2:8" ht="90.9" customHeight="1" x14ac:dyDescent="0.3">
      <c r="B21" s="804" t="str">
        <f>VLOOKUP(D21,'Basic Risk Assessment DATASHEET'!A:B,2,FALSE)</f>
        <v>Productividad y rentabilidad, se relaciona con el: 2.1.2 rendimiento cosechado; 1.3.6 insumos financieros y destrezas; 1.3.7 diversificación; 3.1. costos de producción e ingreso digno</v>
      </c>
      <c r="C21" s="347" t="str">
        <f>VLOOKUP(D21,'Basic Risk Assessment DATASHEET'!A:E,5,FALSE)</f>
        <v>Rendimiento óptimo</v>
      </c>
      <c r="D21" s="348">
        <v>7</v>
      </c>
      <c r="E21" s="349" t="str">
        <f>IFERROR(VLOOKUP($B$21&amp;D21&amp;$B$5,'Basic Risk Assessment DATASHEET'!$F$3:$G$129,2,FALSE),$B$128)</f>
        <v>(No aplica para este tipo de titulares de certificado)</v>
      </c>
      <c r="F21" s="308" t="s">
        <v>882</v>
      </c>
      <c r="G21" s="356" t="e">
        <f>VLOOKUP(RIGHT(E21&amp;F21,250),'Basic Risk Assessment DATASHEET'!$J$3:$K$129,2,FALSE)</f>
        <v>#N/A</v>
      </c>
      <c r="H21" s="328"/>
    </row>
    <row r="22" spans="2:8" ht="129.75" customHeight="1" x14ac:dyDescent="0.3">
      <c r="B22" s="805"/>
      <c r="C22" s="347" t="str">
        <f>VLOOKUP(D22,'Basic Risk Assessment DATASHEET'!A:E,5,FALSE)</f>
        <v>Acceso a financiamiento, insumos y conocimiento</v>
      </c>
      <c r="D22" s="348">
        <v>8</v>
      </c>
      <c r="E22" s="349" t="str">
        <f>IFERROR(VLOOKUP($B$21&amp;D22&amp;$B$5,'Basic Risk Assessment DATASHEET'!$F$3:$G$129,2,FALSE),$B$128)</f>
        <v>(No aplica para este tipo de titulares de certificado)</v>
      </c>
      <c r="F22" s="308" t="s">
        <v>882</v>
      </c>
      <c r="G22" s="356" t="e">
        <f>VLOOKUP(RIGHT(E22&amp;F22,250),'Basic Risk Assessment DATASHEET'!$J$3:$K$129,2,FALSE)</f>
        <v>#N/A</v>
      </c>
      <c r="H22" s="329"/>
    </row>
    <row r="23" spans="2:8" ht="159" customHeight="1" thickBot="1" x14ac:dyDescent="0.35">
      <c r="B23" s="806"/>
      <c r="C23" s="347" t="str">
        <f>VLOOKUP(D23,'Basic Risk Assessment DATASHEET'!A:E,5,FALSE)</f>
        <v>Ingreso digno</v>
      </c>
      <c r="D23" s="348">
        <v>9</v>
      </c>
      <c r="E23" s="349" t="str">
        <f>IFERROR(VLOOKUP($B$21&amp;D23&amp;$B$5,'Basic Risk Assessment DATASHEET'!$F$3:$G$129,2,FALSE),$B$128)</f>
        <v>(No aplica para este tipo de titulares de certificado)</v>
      </c>
      <c r="F23" s="308" t="s">
        <v>867</v>
      </c>
      <c r="G23" s="356" t="e">
        <f>VLOOKUP(RIGHT(E23&amp;F23,250),'Basic Risk Assessment DATASHEET'!$J$3:$K$129,2,FALSE)</f>
        <v>#N/A</v>
      </c>
      <c r="H23" s="330"/>
    </row>
    <row r="25" spans="2:8" ht="15" thickBot="1" x14ac:dyDescent="0.35"/>
    <row r="26" spans="2:8" ht="26.4" thickBot="1" x14ac:dyDescent="0.55000000000000004">
      <c r="B26" s="799" t="str">
        <f>H113</f>
        <v>Prácticas agrícolas</v>
      </c>
      <c r="C26" s="800"/>
      <c r="D26" s="800"/>
      <c r="E26" s="800"/>
      <c r="F26" s="800"/>
      <c r="G26" s="800"/>
      <c r="H26" s="325"/>
    </row>
    <row r="27" spans="2:8" s="331" customFormat="1" ht="26.4" thickBot="1" x14ac:dyDescent="0.55000000000000004">
      <c r="B27" s="326"/>
      <c r="C27" s="326"/>
      <c r="D27" s="326"/>
      <c r="E27" s="326"/>
      <c r="F27" s="326"/>
      <c r="G27" s="326"/>
    </row>
    <row r="28" spans="2:8" ht="28.2" thickBot="1" x14ac:dyDescent="0.35">
      <c r="B28" s="339" t="str">
        <f>$G$113</f>
        <v>Requisito en el estándar</v>
      </c>
      <c r="C28" s="340" t="str">
        <f>$G$114</f>
        <v>Problema</v>
      </c>
      <c r="D28" s="341" t="str">
        <f>$G$115</f>
        <v>Pregunta #</v>
      </c>
      <c r="E28" s="341" t="str">
        <f>$G$116</f>
        <v>Pregunta</v>
      </c>
      <c r="F28" s="385" t="str">
        <f>$G$117</f>
        <v>Respuesta (seleccionar)</v>
      </c>
      <c r="G28" s="355" t="str">
        <f>$G$118</f>
        <v>Medida de mitigación</v>
      </c>
      <c r="H28" s="358" t="str">
        <f>$G$119</f>
        <v>Medida de mitigación propia del Titular del Certificado</v>
      </c>
    </row>
    <row r="29" spans="2:8" ht="249" customHeight="1" x14ac:dyDescent="0.3">
      <c r="B29" s="804" t="str">
        <f>VLOOKUP(D29,'Basic Risk Assessment DATASHEET'!A:B,2,FALSE)</f>
        <v>4.6 Manejo de agroquímicos</v>
      </c>
      <c r="C29" s="347" t="str">
        <f>VLOOKUP(D29,'Basic Risk Assessment DATASHEET'!A:E,5,FALSE)</f>
        <v>Uso de agroquímicos prohibidos</v>
      </c>
      <c r="D29" s="348">
        <v>10</v>
      </c>
      <c r="E29" s="349" t="str">
        <f>IFERROR(VLOOKUP($B$29&amp;D29&amp;$B$5,'Basic Risk Assessment DATASHEET'!$F$3:$G$129,2,FALSE),$B$128)</f>
        <v xml:space="preserve">Revise la Lista de agroquímicos prohibidos de Rainforest Alliance:
¿utiliza uno o más de los productos agroquímicos de la Lista de productos prohibidos de Rainforest Alliance en la finca? </v>
      </c>
      <c r="F29" s="308" t="s">
        <v>882</v>
      </c>
      <c r="G29" s="356" t="str">
        <f>VLOOKUP(RIGHT(E29&amp;F29,250),'Basic Risk Assessment DATASHEET'!$J$3:$K$129,2,FALSE)</f>
        <v>En caso que se descubra durante la auditoría externa el uso de algún plaguicida prohibido, el EC puede emitir una no-certificación. Las fincas que han utilizado plaguicidas agroquímicos para la cosecha a ser certificada no pueden ser incluidos en la certificación y tienen que esperar al próximo ciclo de cosecha para solicitar otra vez que se les incluya. Si aún no lo ha hecho, entonces asegúrese de prohibir el uso de productos agroquímicos prohibidos por medio de la implementación de:
1) Eliminar todos los productos agroquímicos prohibidos, e identificar cuáles son.
2) Capacitación del personal sobre el uso de productos agroquímicos altamente peligrosos.
3) Verificar el uso de productos agroquímicos prohibidos en las inspecciones internas.
4) Controlar si hay uso de productos agroquímicos durante el periodo de aplicación.</v>
      </c>
      <c r="H29" s="328"/>
    </row>
    <row r="30" spans="2:8" ht="206.4" customHeight="1" x14ac:dyDescent="0.3">
      <c r="B30" s="805"/>
      <c r="C30" s="347" t="str">
        <f>VLOOKUP(D30,'Basic Risk Assessment DATASHEET'!A:E,5,FALSE)</f>
        <v>Cantidad de aplicaciones de plaguicidas</v>
      </c>
      <c r="D30" s="348">
        <v>11</v>
      </c>
      <c r="E30" s="349" t="str">
        <f>IFERROR(VLOOKUP($B$29&amp;D30&amp;$B$5,'Basic Risk Assessment DATASHEET'!$F$3:$G$129,2,FALSE),$B$128)</f>
        <v>(No aplica para este tipo de titulares de certificado)</v>
      </c>
      <c r="F30" s="308" t="s">
        <v>39</v>
      </c>
      <c r="G30" s="356" t="e">
        <f>VLOOKUP(RIGHT(E30&amp;F30,250),'Basic Risk Assessment DATASHEET'!$J$3:$K$129,2,FALSE)</f>
        <v>#N/A</v>
      </c>
      <c r="H30" s="329"/>
    </row>
    <row r="31" spans="2:8" ht="207.75" customHeight="1" thickBot="1" x14ac:dyDescent="0.35">
      <c r="B31" s="806"/>
      <c r="C31" s="347" t="str">
        <f>VLOOKUP(D31,'Basic Risk Assessment DATASHEET'!A:E,5,FALSE)</f>
        <v>Uso de EPP</v>
      </c>
      <c r="D31" s="348">
        <v>12</v>
      </c>
      <c r="E31" s="349" t="str">
        <f>IFERROR(VLOOKUP($B$29&amp;D31&amp;$B$5,'Basic Risk Assessment DATASHEET'!$F$3:$G$129,2,FALSE),$B$128)</f>
        <v>¿Todos los trabajadores que aplican productos agroquímicos por aspersión utilizan el equipo de protección personal (EPP) correcto en todo momento cuando aplican productos agroquímicos?</v>
      </c>
      <c r="F31" s="308" t="s">
        <v>39</v>
      </c>
      <c r="G31" s="356" t="str">
        <f>VLOOKUP(RIGHT(E31&amp;F31,250),'Basic Risk Assessment DATASHEET'!$J$3:$K$129,2,FALSE)</f>
        <v>1) Hacer una evaluación entre los trabajadores sobre las razones por las cuales no usan el EPP.
2) Usar lo resultados de la evaluación para definir las medidas.
3) Desarrollar e implementar políticas de gestión sobre el abastecimiento de EPP suficiente y apropiado y el uso correcto de estos EPP.
4) Asegurar que todos los que aplican productos agroquímicos están capacitados en la aplicación correcta de los agroquímicos y el uso correcto de EPP.
5) Asegurar la disponibilidad de EPP suficiente para todos los que aplican productos agroquímicos.
6) Controlar el uso de EPP durante el tiempo de aplicación.</v>
      </c>
      <c r="H31" s="330"/>
    </row>
    <row r="32" spans="2:8" ht="15" thickBot="1" x14ac:dyDescent="0.35">
      <c r="B32" s="345"/>
      <c r="C32" s="345"/>
      <c r="D32" s="345"/>
      <c r="E32" s="346"/>
    </row>
    <row r="33" spans="2:9" ht="28.2" thickBot="1" x14ac:dyDescent="0.35">
      <c r="B33" s="339" t="str">
        <f>$G$113</f>
        <v>Requisito en el estándar</v>
      </c>
      <c r="C33" s="340" t="str">
        <f>$G$114</f>
        <v>Problema</v>
      </c>
      <c r="D33" s="341" t="str">
        <f>$G$115</f>
        <v>Pregunta #</v>
      </c>
      <c r="E33" s="341" t="str">
        <f>$G$116</f>
        <v>Pregunta</v>
      </c>
      <c r="F33" s="385" t="str">
        <f>$G$117</f>
        <v>Respuesta (seleccionar)</v>
      </c>
      <c r="G33" s="355" t="str">
        <f>$G$118</f>
        <v>Medida de mitigación</v>
      </c>
      <c r="H33" s="358" t="str">
        <f>$G$119</f>
        <v>Medida de mitigación propia del Titular del Certificado</v>
      </c>
    </row>
    <row r="34" spans="2:9" ht="51.75" customHeight="1" x14ac:dyDescent="0.3">
      <c r="B34" s="801" t="str">
        <f>VLOOKUP(D34,'Basic Risk Assessment DATASHEET'!A:B,2,FALSE)</f>
        <v>4.4 Fertilidad y conservación del suelo</v>
      </c>
      <c r="C34" s="347" t="str">
        <f>VLOOKUP(D34,'Basic Risk Assessment DATASHEET'!A:E,5,FALSE)</f>
        <v>Erosión</v>
      </c>
      <c r="D34" s="348">
        <v>13</v>
      </c>
      <c r="E34" s="349" t="str">
        <f>IFERROR(VLOOKUP($B$34&amp;D34&amp;$B$115,'Basic Risk Assessment DATASHEET'!$F$3:$G$129,2,FALSE),$B$128)</f>
        <v>¿Hay zonas que tengan una pendiente superior a 1 m de subida y más de 3 m de recorrido en una superficie &gt;0.1 ha?</v>
      </c>
      <c r="F34" s="308" t="s">
        <v>39</v>
      </c>
      <c r="G34" s="356" t="str">
        <f>VLOOKUP(RIGHT(E34&amp;F34,250),'Basic Risk Assessment DATASHEET'!$J$3:$K$129,2,FALSE)</f>
        <v>Asegurar que no ocurra la formación de torrenteras y que la capa superior orgánica no se lave.</v>
      </c>
      <c r="H34" s="328"/>
    </row>
    <row r="35" spans="2:9" ht="49.5" customHeight="1" x14ac:dyDescent="0.3">
      <c r="B35" s="802"/>
      <c r="C35" s="347" t="str">
        <f>VLOOKUP(D35,'Basic Risk Assessment DATASHEET'!A:E,5,FALSE)</f>
        <v>Anegamiento</v>
      </c>
      <c r="D35" s="348">
        <v>14</v>
      </c>
      <c r="E35" s="349" t="str">
        <f>IFERROR(VLOOKUP($B$34&amp;D35&amp;$B$115,'Basic Risk Assessment DATASHEET'!$F$3:$G$129,2,FALSE),$B$128)</f>
        <v>¿Existen zonas en la finca o en las fincas de los miembros del grupo donde ocurren largos períodos donde se queda el agua estancada después de la lluvia?</v>
      </c>
      <c r="F35" s="308" t="s">
        <v>867</v>
      </c>
      <c r="G35" s="356" t="str">
        <f>VLOOKUP(RIGHT(E35&amp;F35,250),'Basic Risk Assessment DATASHEET'!$J$3:$K$129,2,FALSE)</f>
        <v>No es necesaria ninguna acción adicional</v>
      </c>
      <c r="H35" s="329"/>
    </row>
    <row r="36" spans="2:9" ht="86.25" customHeight="1" x14ac:dyDescent="0.3">
      <c r="B36" s="802"/>
      <c r="C36" s="347" t="str">
        <f>VLOOKUP(D36,'Basic Risk Assessment DATASHEET'!A:E,5,FALSE)</f>
        <v>Anegamiento</v>
      </c>
      <c r="D36" s="348">
        <v>15</v>
      </c>
      <c r="E36" s="349" t="str">
        <f>IFERROR(VLOOKUP($B$34&amp;D36&amp;$B$115,'Basic Risk Assessment DATASHEET'!$F$3:$G$129,2,FALSE),$B$128)</f>
        <v>¿Es un problema el alto nivel de las aguas subterráneas en ciertas zonas?</v>
      </c>
      <c r="F36" s="308" t="s">
        <v>39</v>
      </c>
      <c r="G36" s="356" t="str">
        <f>VLOOKUP(RIGHT(E36&amp;F36,250),'Basic Risk Assessment DATASHEET'!$J$3:$K$129,2,FALSE)</f>
        <v>No es necesaria ninguna acción adicional</v>
      </c>
      <c r="H36" s="329"/>
    </row>
    <row r="37" spans="2:9" ht="147.44999999999999" customHeight="1" thickBot="1" x14ac:dyDescent="0.35">
      <c r="B37" s="803"/>
      <c r="C37" s="347" t="str">
        <f>VLOOKUP(D37,'Basic Risk Assessment DATASHEET'!A:E,5,FALSE)</f>
        <v>Sequía</v>
      </c>
      <c r="D37" s="343">
        <v>16</v>
      </c>
      <c r="E37" s="349" t="str">
        <f>IFERROR(VLOOKUP($B$34&amp;D37&amp;$B$115,'Basic Risk Assessment DATASHEET'!$F$3:$G$129,2,FALSE),$B$128)</f>
        <v>¿Es o se está convirtiendo la sequía en un factor limitante para la producción de cultivos?</v>
      </c>
      <c r="F37" s="307" t="s">
        <v>882</v>
      </c>
      <c r="G37" s="356" t="str">
        <f>VLOOKUP(RIGHT(E37&amp;F37,250),'Basic Risk Assessment DATASHEET'!$J$3:$K$129,2,FALSE)</f>
        <v xml:space="preserve">1) Mantener el suelo cubierto para reducir la evapotranspiración.
2) Asegurar el uso de cultivos de raíces profundas.  
3) Considerar los cultivos mixtos, preferiblemente con cultivos de arbustos/árboles   
4) Proporcionar sombra
5)  Al irrigar: asegurar que se minimicen las pérdidas de agua y verificar si se encuentran costras de cal/sal en la capa superior. Si es aSí, consultar a un instituto de suelos.                                             </v>
      </c>
      <c r="H37" s="330"/>
    </row>
    <row r="38" spans="2:9" ht="15" thickBot="1" x14ac:dyDescent="0.35"/>
    <row r="39" spans="2:9" ht="26.4" thickBot="1" x14ac:dyDescent="0.55000000000000004">
      <c r="B39" s="799" t="str">
        <f>H114</f>
        <v>Condiciones de trabajo</v>
      </c>
      <c r="C39" s="800"/>
      <c r="D39" s="800"/>
      <c r="E39" s="800"/>
      <c r="F39" s="800"/>
      <c r="G39" s="800"/>
      <c r="H39" s="325"/>
    </row>
    <row r="40" spans="2:9" s="331" customFormat="1" ht="26.4" thickBot="1" x14ac:dyDescent="0.55000000000000004">
      <c r="B40" s="326"/>
      <c r="C40" s="326"/>
      <c r="D40" s="326"/>
      <c r="E40" s="326"/>
      <c r="F40" s="326"/>
      <c r="G40" s="326"/>
    </row>
    <row r="41" spans="2:9" ht="28.2" thickBot="1" x14ac:dyDescent="0.35">
      <c r="B41" s="339" t="str">
        <f>$G$113</f>
        <v>Requisito en el estándar</v>
      </c>
      <c r="C41" s="340" t="str">
        <f>$G$114</f>
        <v>Problema</v>
      </c>
      <c r="D41" s="341" t="str">
        <f>$G$115</f>
        <v>Pregunta #</v>
      </c>
      <c r="E41" s="341" t="str">
        <f>$G$116</f>
        <v>Pregunta</v>
      </c>
      <c r="F41" s="385" t="str">
        <f>$G$117</f>
        <v>Respuesta (seleccionar)</v>
      </c>
      <c r="G41" s="355" t="str">
        <f>$G$118</f>
        <v>Medida de mitigación</v>
      </c>
      <c r="H41" s="358" t="str">
        <f>$G$119</f>
        <v>Medida de mitigación propia del Titular del Certificado</v>
      </c>
    </row>
    <row r="42" spans="2:9" ht="78" customHeight="1" thickBot="1" x14ac:dyDescent="0.35">
      <c r="B42" s="350" t="str">
        <f>VLOOKUP(D42,'Basic Risk Assessment DATASHEET'!A:B,2,FALSE)</f>
        <v>1.5 Mecanismo de queja</v>
      </c>
      <c r="C42" s="347" t="str">
        <f>VLOOKUP(D42,'Basic Risk Assessment DATASHEET'!A:E,5,FALSE)</f>
        <v>Mecanismo de queja</v>
      </c>
      <c r="D42" s="348">
        <v>17</v>
      </c>
      <c r="E42" s="349" t="str">
        <f>IFERROR(VLOOKUP($B$42&amp;D42&amp;$B$115,'Basic Risk Assessment DATASHEET'!$F$3:$G$129,2,FALSE),$B$128)</f>
        <v>¿La información sobre el Mecanismo de queja y el Comité de evaluar y abordar es visible y accesible para todas las personas, trabajadores, comunidades y/o sociedad civil?</v>
      </c>
      <c r="F42" s="308" t="s">
        <v>882</v>
      </c>
      <c r="G42" s="356" t="str">
        <f>VLOOKUP(RIGHT(E42&amp;F42,250),'Basic Risk Assessment DATASHEET'!$J$3:$K$129,2,FALSE)</f>
        <v>Verificar y actualizar la información pública para asegurarse de que siga correcta, visible y accesible para todos; incluido en los idiomas del personal temporal</v>
      </c>
      <c r="H42" s="327"/>
    </row>
    <row r="44" spans="2:9" ht="15" thickBot="1" x14ac:dyDescent="0.35">
      <c r="G44" s="433" t="str">
        <f>HYPERLINK("https://www.rainforest-alliance.org/in-the-field/manage-risk-with-the-rainforest-alliance-child-labor-and-forced-labor-sectoral-risk-maps/")</f>
        <v>https://www.rainforest-alliance.org/in-the-field/manage-risk-with-the-rainforest-alliance-child-labor-and-forced-labor-sectoral-risk-maps/</v>
      </c>
    </row>
    <row r="45" spans="2:9" ht="81.75" customHeight="1" thickBot="1" x14ac:dyDescent="0.35">
      <c r="B45" s="339" t="str">
        <f>$G$113</f>
        <v>Requisito en el estándar</v>
      </c>
      <c r="C45" s="340" t="str">
        <f>$G$114</f>
        <v>Problema</v>
      </c>
      <c r="D45" s="341" t="str">
        <f>$G$115</f>
        <v>Pregunta #</v>
      </c>
      <c r="E45" s="341" t="str">
        <f>$G$116</f>
        <v>Pregunta</v>
      </c>
      <c r="F45" s="385" t="str">
        <f>$G$117</f>
        <v>Respuesta (seleccionar)</v>
      </c>
      <c r="G45" s="405" t="str">
        <f>G134</f>
        <v>Medida de mitigacion
("riesgo bajo, medio, alto" consulte los mapas de riesgo de Rainforest Alliance para trabajo infantil y trabajo forzoso aplicables a su país y producto) &lt;- Por favor seleccione las medidas de mitigación adecuadas basados en los riesgos identificados en caso de esos paises o cultivos que todavía no estén incluidos en los mapas de riesgos.</v>
      </c>
      <c r="H45" s="358" t="str">
        <f>$G$119</f>
        <v>Medida de mitigación propia del Titular del Certificado</v>
      </c>
    </row>
    <row r="46" spans="2:9" ht="151.5" customHeight="1" x14ac:dyDescent="0.3">
      <c r="B46" s="383" t="str">
        <f>VLOOKUP(D46,'Basic Risk Assessment DATASHEET'!A:B,2,FALSE)</f>
        <v>5.1 Evaluar y abordar</v>
      </c>
      <c r="C46" s="347" t="str">
        <f>VLOOKUP(D46,'Basic Risk Assessment DATASHEET'!A:E,5,FALSE)</f>
        <v>Igualdad de oportunidades y prevención de la discriminación</v>
      </c>
      <c r="D46" s="348">
        <v>18</v>
      </c>
      <c r="E46" s="349" t="str">
        <f>IFERROR(VLOOKUP($B$46&amp;D46&amp;$B$115,'Basic Risk Assessment DATASHEET'!$F$3:$G$129,2,FALSE),$B$128)</f>
        <v>¿Hay alguna de las siguientes poblaciones presentes en la finca o en el grupo, o en sus proximidades? Trabajadores migrantes; minorías étnicas específicas; pueblos indígenas; personas que no hablan la lengua dominante en el país y la región?</v>
      </c>
      <c r="F46" s="308" t="s">
        <v>882</v>
      </c>
      <c r="G46" s="356" t="str">
        <f>VLOOKUP(RIGHT(E46&amp;F46,250),'Basic Risk Assessment DATASHEET'!$J$3:$K$129,2,FALSE)</f>
        <v>1) Evaluar si los miembros de estas poblaciones trabajan en la finca o están contratados por miembros del grupo.
2) Asegurar que la gerencia de la finca y la administración del grupo tenga conocimiento del tipo de poblaciones presentes y que registre sus características específicas: tipo de población, número (estimado), idioma y demás cuando corresponda</v>
      </c>
      <c r="H46" s="332"/>
      <c r="I46" s="323"/>
    </row>
    <row r="47" spans="2:9" ht="76.5" customHeight="1" x14ac:dyDescent="0.3">
      <c r="B47" s="351"/>
      <c r="C47" s="347" t="str">
        <f>VLOOKUP(D47,'Basic Risk Assessment DATASHEET'!A:E,5,FALSE)</f>
        <v>Igualdad de oportunidades y prevención de la discriminación</v>
      </c>
      <c r="D47" s="348">
        <v>19</v>
      </c>
      <c r="E47" s="349" t="str">
        <f>IFERROR(VLOOKUP($B$46&amp;D47&amp;$B$5,'Basic Risk Assessment DATASHEET'!$F$3:$G$129,2,FALSE),$B$128)</f>
        <v>¿Los procedimientos de contratación siguen las reglas y reglamentos para evitar prácticas discriminatorias?</v>
      </c>
      <c r="F47" s="308" t="s">
        <v>416</v>
      </c>
      <c r="G47" s="356" t="e">
        <f>VLOOKUP(RIGHT(E47&amp;F47,250),'Basic Risk Assessment DATASHEET'!$J$3:$K$129,2,FALSE)</f>
        <v>#N/A</v>
      </c>
      <c r="H47" s="329"/>
    </row>
    <row r="48" spans="2:9" ht="174.75" customHeight="1" x14ac:dyDescent="0.3">
      <c r="B48" s="351"/>
      <c r="C48" s="347" t="str">
        <f>VLOOKUP(D48,'Basic Risk Assessment DATASHEET'!A:E,5,FALSE)</f>
        <v>Prevención de la violencia y el acoso en el trabajo</v>
      </c>
      <c r="D48" s="348">
        <v>20</v>
      </c>
      <c r="E48" s="349" t="str">
        <f>IFERROR(VLOOKUP($B$46&amp;D48&amp;$B$115,'Basic Risk Assessment DATASHEET'!$F$3:$G$129,2,FALSE),$B$128)</f>
        <v xml:space="preserve">¿La gerencia y administración toma regularmente medidas específicas para prevenir la violencia y el acoso (incluido el acoso sexual)? </v>
      </c>
      <c r="F48" s="308" t="s">
        <v>882</v>
      </c>
      <c r="G48" s="356" t="str">
        <f>VLOOKUP(RIGHT(E48&amp;F48,250),'Basic Risk Assessment DATASHEET'!$J$3:$K$129,2,FALSE)</f>
        <v>No es necesaria ninguna acción adicional</v>
      </c>
      <c r="H48" s="329" t="s">
        <v>1308</v>
      </c>
    </row>
    <row r="49" spans="2:8" ht="112.5" customHeight="1" x14ac:dyDescent="0.3">
      <c r="B49" s="351"/>
      <c r="C49" s="347" t="str">
        <f>VLOOKUP(D49,'Basic Risk Assessment DATASHEET'!A:E,5,FALSE)</f>
        <v>Prevención de la violencia y el acoso en el trabajo</v>
      </c>
      <c r="D49" s="348">
        <v>21</v>
      </c>
      <c r="E49" s="349" t="str">
        <f>IFERROR(VLOOKUP($B$46&amp;D49&amp;$B$5,'Basic Risk Assessment DATASHEET'!$F$3:$G$129,2,FALSE),$B$128)</f>
        <v>¿El Comité de Quejas ha compartido con los trabajadores los datos de contacto de una persona/organización externa de confianza específica para los casos de acoso sexual?</v>
      </c>
      <c r="F49" s="308" t="s">
        <v>416</v>
      </c>
      <c r="G49" s="356" t="e">
        <f>VLOOKUP(RIGHT(E49&amp;F49,250),'Basic Risk Assessment DATASHEET'!$J$3:$K$129,2,FALSE)</f>
        <v>#N/A</v>
      </c>
      <c r="H49" s="329"/>
    </row>
    <row r="50" spans="2:8" ht="154.5" customHeight="1" x14ac:dyDescent="0.3">
      <c r="B50" s="351"/>
      <c r="C50" s="347" t="str">
        <f>VLOOKUP(D50,'Basic Risk Assessment DATASHEET'!A:E,5,FALSE)</f>
        <v>Verificación de la edad</v>
      </c>
      <c r="D50" s="348">
        <v>22</v>
      </c>
      <c r="E50" s="349" t="str">
        <f>IFERROR(VLOOKUP($B$46&amp;D50&amp;$B$5,'Basic Risk Assessment DATASHEET'!$F$3:$G$129,2,FALSE),$B$128)</f>
        <v>¿Exige el sitio una prueba de edad y toma nota de ella al contratar a los trabajadores?</v>
      </c>
      <c r="F50" s="308" t="s">
        <v>416</v>
      </c>
      <c r="G50" s="356" t="e">
        <f>VLOOKUP(RIGHT(E50&amp;F50,250),'Basic Risk Assessment DATASHEET'!$J$3:$K$129,2,FALSE)</f>
        <v>#N/A</v>
      </c>
      <c r="H50" s="329"/>
    </row>
    <row r="51" spans="2:8" ht="391.5" customHeight="1" x14ac:dyDescent="0.3">
      <c r="B51" s="351"/>
      <c r="C51" s="347" t="str">
        <f>VLOOKUP(D51,'Basic Risk Assessment DATASHEET'!A:E,5,FALSE)</f>
        <v>Trabajo peligroso</v>
      </c>
      <c r="D51" s="348">
        <v>23</v>
      </c>
      <c r="E51" s="349" t="str">
        <f>IFERROR(VLOOKUP($B$46&amp;D51&amp;$B$5,'Basic Risk Assessment DATASHEET'!$F$3:$G$129,2,FALSE),$B$128)</f>
        <v xml:space="preserve">¿Ha enumerado la gerencia de la finca alguna tarea, proceso u otras condiciones de trabajo que se llevan a cabo en la finca y que pueden ser peligrosas para los trabajadores jóvenes? </v>
      </c>
      <c r="F51" s="308" t="s">
        <v>39</v>
      </c>
      <c r="G51" s="356" t="str">
        <f>VLOOKUP(RIGHT(E51&amp;F51,250),'Basic Risk Assessment DATASHEET'!$J$3:$K$129,2,FALSE)</f>
        <v>Riesgo bajo
1) Desarrollar una lista de tareas y procesos de trabajo – alineados con cualquier política o ley nacional pertinente - que los menores de 18 años no pueden desempeñar. Asegurarse de que la lista cubre trabajos que conllevan el uso de sustancias peligrosas, equipo peligroso o levantar cargas pesadas. La lista de tareas también debe dejar claro que los trabajadores menores de edad tiene prohibido realizar trabajo nocturno o durante el horario escolar.
2) Revisar la lista cada temporada para asegurarse de que la lista está actualizada con la política nacional.
3) Asegurarse de que los supervisores tienen conciencia de esta lista y que evitan de manera proactiva que los trabajadores jóvenes participen en estas tareas peligrosas 
Riesgo medio y alto
1) Desarrollar una lista de tareas y procesos de trabajo – alineada con la política o ley nacional pertinente - que los menores de 18 años tiene prohibido desempeñar. Asegurarse de que la lista cubre trabajos que conllevan  el uso de sustancias peligrosas, equipo peligroso, trabajo en alturas y/o levantar cargas pesadas. La lista de tareas también debe dejar claro que los trabajadores jóvenes tienen prohibido desempeñar trabajo nocturno.
2) Revisar la lista cada temporada para asegurase de que la lista está actualizada con la ley o política nacional 
3) Llevar a cabo una revisión/evaluación de riesgo de salud y seguridad de todas las actividades principales de la finca para identificar los mayores peligros, más los pasos propuestos para eliminar o reducir la exposición de los trabajadores jóvenes [por ejemplo, quitar los peligros de maquinaria, herramientas con filo, sustancias dañinas, trabajo en alturas, cargar cargas pesadas, trabajar en alturas o trabajo nocturno).
4) Asegurarse de que todos los supervisores tienen conciencia de la lista de tareas peligrosas y de cuáles tareas se les permite realizar a los trabajadores jóvenes.
5) Crear conciencia entre sus trabajadores, especialmente con aquéllos que trabajan en equipos con trabajadores jóvenes, acerca de cuáles tareas les está permitido realizar a los trabajadores jóvenes y a partir de qué edad</v>
      </c>
      <c r="H51" s="329"/>
    </row>
    <row r="52" spans="2:8" ht="147.75" customHeight="1" x14ac:dyDescent="0.3">
      <c r="B52" s="351"/>
      <c r="C52" s="347" t="str">
        <f>VLOOKUP(D52,'Basic Risk Assessment DATASHEET'!A:E,5,FALSE)</f>
        <v>Educación</v>
      </c>
      <c r="D52" s="348">
        <v>24</v>
      </c>
      <c r="E52" s="349" t="str">
        <f>IFERROR(VLOOKUP($B$46&amp;D52&amp;$B$5,'Basic Risk Assessment DATASHEET'!$F$3:$G$129,2,FALSE),$B$128)</f>
        <v xml:space="preserve">¿Los niños que viven en el sitio y están en edad de escolarización obligatoria van a la escuela a una distancia segura a pie o a una distancia razonable de viaje utilizando un transporte seguro? </v>
      </c>
      <c r="F52" s="308" t="s">
        <v>416</v>
      </c>
      <c r="G52" s="356" t="e">
        <f>VLOOKUP(RIGHT(E52&amp;F52,250),'Basic Risk Assessment DATASHEET'!$J$3:$K$129,2,FALSE)</f>
        <v>#N/A</v>
      </c>
      <c r="H52" s="329"/>
    </row>
    <row r="53" spans="2:8" ht="311.25" customHeight="1" x14ac:dyDescent="0.3">
      <c r="B53" s="351"/>
      <c r="C53" s="347" t="str">
        <f>VLOOKUP(D53,'Basic Risk Assessment DATASHEET'!A:E,5,FALSE)</f>
        <v xml:space="preserve">Familias trabajadoras </v>
      </c>
      <c r="D53" s="348">
        <v>25</v>
      </c>
      <c r="E53" s="349" t="str">
        <f>IFERROR(VLOOKUP($B$46&amp;D53&amp;$B$5,'Basic Risk Assessment DATASHEET'!$F$3:$G$129,2,FALSE),$B$128)</f>
        <v>¿Existe el riesgo de que personas menores de 18 años realicen trabajos en la finca?</v>
      </c>
      <c r="F53" s="308" t="s">
        <v>882</v>
      </c>
      <c r="G53" s="356" t="str">
        <f>VLOOKUP(RIGHT(E53&amp;F53,250),'Basic Risk Assessment DATASHEET'!$J$3:$K$129,2,FALSE)</f>
        <v>Riesgo medio y alto:
Establecer procesos de control de trabajo infantil prohibido
1) Asignar un miembros del personal para que supervise el trabajo de todos los menores de 18 años que están registrados como trabajadores de la finca y para dar seguimiento la salud y asistencia a la escuela de los menores de 18 años
2) El miembro del personal responsable verifica los lugares donde trabajan los menores de 18 años, para asegurarse de que los trabajadores jóvenes no están desempeñando tareas peligrosas y no están trabajando durante el horario escolar ni nocturno o sin suficientes periodos de descanso entre los días escolares. La frecuencia dependerá del nivel de riesgo (es decir, mientras más alto el riesgo, más frecuente debe ser el seguimiento). Registrar los hallazgos de estas visitas.
3) Seguir la herramienta de  Rehabilitación de Rainforest Alliance cuando se separa a niños y/o niñas del trabajo infantil prohibido, asegurándose de minimizar el daño a las familias cuando les hace falta el ingreso. Los supervisores y trabajadores están informados sobre la política de contratación de trabajadores jóvenes, incluido sobre la edad a partir de la cual los niños y las niñas pueden ser contratados individualmente, de conformidad con el estándar de  Rainforest Alliance y con la ley nacional.
Bajo:
1) Los supervisores y trabajadores están informados sobre la política sobre la contratación de trabajadores jóvenes, incluido sobre la edad a partir de la cual se puede contratar individualmente a los niños y las niñas , de conformidad con el Estándar de Rainforest Alliance y con la ley nacional.</v>
      </c>
      <c r="H53" s="329"/>
    </row>
    <row r="54" spans="2:8" ht="330" customHeight="1" x14ac:dyDescent="0.3">
      <c r="B54" s="351"/>
      <c r="C54" s="347" t="str">
        <f>VLOOKUP(D54,'Basic Risk Assessment DATASHEET'!A:E,5,FALSE)</f>
        <v>Proveedores de mano de obra</v>
      </c>
      <c r="D54" s="348">
        <v>26</v>
      </c>
      <c r="E54" s="349" t="str">
        <f>IFERROR(VLOOKUP($B$46&amp;D54&amp;$B$5,'Basic Risk Assessment DATASHEET'!$F$3:$G$129,2,FALSE),$B$128)</f>
        <v>(No aplica para este tipo de titulares de certificado)</v>
      </c>
      <c r="F54" s="308" t="s">
        <v>39</v>
      </c>
      <c r="G54" s="356" t="e">
        <f>VLOOKUP(RIGHT(E54&amp;F54,250),'Basic Risk Assessment DATASHEET'!$J$3:$K$129,2,FALSE)</f>
        <v>#N/A</v>
      </c>
      <c r="H54" s="329"/>
    </row>
    <row r="55" spans="2:8" ht="409.5" customHeight="1" x14ac:dyDescent="0.3">
      <c r="B55" s="351"/>
      <c r="C55" s="347" t="str">
        <f>VLOOKUP(D55,'Basic Risk Assessment DATASHEET'!A:E,5,FALSE)</f>
        <v>Proveedores de mano de obra</v>
      </c>
      <c r="D55" s="348">
        <v>27</v>
      </c>
      <c r="E55" s="349" t="str">
        <f>IFERROR(VLOOKUP($B$46&amp;D55&amp;$B$115,'Basic Risk Assessment DATASHEET'!$F$3:$G$129,2,FALSE),$B$128)</f>
        <v>¿La gerencia de la finca/administración del grupo usa proveedores de mano de obra para reclutar trabajadores?</v>
      </c>
      <c r="F55" s="308" t="s">
        <v>39</v>
      </c>
      <c r="G55" s="356" t="str">
        <f>VLOOKUP(RIGHT(E55&amp;F55,250),'Basic Risk Assessment DATASHEET'!$J$3:$K$129,2,FALSE)</f>
        <v>No es necesaria ninguna acción adicional</v>
      </c>
      <c r="H55" s="329"/>
    </row>
    <row r="56" spans="2:8" ht="192" customHeight="1" x14ac:dyDescent="0.3">
      <c r="B56" s="351"/>
      <c r="C56" s="347" t="str">
        <f>VLOOKUP(D56,'Basic Risk Assessment DATASHEET'!A:E,5,FALSE)</f>
        <v>Prácticas de pago de salario</v>
      </c>
      <c r="D56" s="348">
        <v>28</v>
      </c>
      <c r="E56" s="349" t="str">
        <f>IFERROR(VLOOKUP($B$46&amp;D56&amp;$B$5,'Basic Risk Assessment DATASHEET'!$F$3:$G$129,2,FALSE),$B$128)</f>
        <v>¿La gerencia de la finca/la administración del grupo paga a los trabajadores por producción/cuota/precio unitario, al menos en algunas épocas del año?</v>
      </c>
      <c r="F56" s="308" t="s">
        <v>882</v>
      </c>
      <c r="G56" s="356" t="str">
        <f>VLOOKUP(RIGHT(E56&amp;F56,250),'Basic Risk Assessment DATASHEET'!$J$3:$K$129,2,FALSE)</f>
        <v>Riesgo bajo:
1. La gerencia de la finca/administración del grupo tiene un sistema en marcha para calcular/asegurar que el precio unitario que se les paga a los trabajadores es por lo menos el salario mínimo aplicable.
2. La gerencia de la finca/administración del grupo tiene documentación, por trabajador, que muestra las horas trabajadas, el volumen producido, cálculos de sueldo y deducciones, y sueldo pagado.
3. Los trabajadores reciben una nómina con cada pago, que demuestra esta información.
Riesgo medio y alto:
1. Los trabajadores son informados, en el momento de la contratación, de los procedimientos de la gerencia de la finca/administración del grupo si tienen alguna queja/pregunta sobre el cálculo de su paga. Esto debe incluir informarlos sobre la disponibilidad del Mecanismo de queja. Esta comunicación se debe hacer en el/los idioma(s) que hablan los trabajadores.</v>
      </c>
      <c r="H56" s="329"/>
    </row>
    <row r="57" spans="2:8" ht="160.5" customHeight="1" x14ac:dyDescent="0.3">
      <c r="B57" s="351"/>
      <c r="C57" s="347" t="str">
        <f>VLOOKUP(D57,'Basic Risk Assessment DATASHEET'!A:E,5,FALSE)</f>
        <v xml:space="preserve">Libertad de movimiento </v>
      </c>
      <c r="D57" s="348">
        <v>29</v>
      </c>
      <c r="E57" s="349" t="str">
        <f>IFERROR(VLOOKUP($B$46&amp;D57&amp;$B$5,'Basic Risk Assessment DATASHEET'!$F$3:$G$129,2,FALSE),$B$128)</f>
        <v>¿Hay guardias de seguridad en la finca?</v>
      </c>
      <c r="F57" s="308" t="s">
        <v>882</v>
      </c>
      <c r="G57" s="356" t="str">
        <f>VLOOKUP(RIGHT(E57&amp;F57,250),'Basic Risk Assessment DATASHEET'!$J$3:$K$129,2,FALSE)</f>
        <v>Riesgo bajo:
1. Comunicar a los trabajadores sus derechos bajo la ley de dejar el trabajo libremente. Esto se puede hacer a través de sus contratos, información publicada en el lugar de trabajo, una organización de trabajadores, alguno de los comités de la finca, u otros medios.
2. Para los trabajadores que viven en la finca, las fincas deben comunicarles sus derecho de libre movilidad dentro y fuera de la finca fuera del horario laboral.
Riesgo medio y alto:
1. Capacitar a los guardias de seguridad sobre los derechos de los trabajadores, por ejemplo, que los trabajadores que viven en la finca tienen el derecho de libre movilidad dentro y fuera de la finca, fuera del horario laboral.</v>
      </c>
      <c r="H57" s="329"/>
    </row>
    <row r="58" spans="2:8" ht="144" customHeight="1" x14ac:dyDescent="0.3">
      <c r="B58" s="351"/>
      <c r="C58" s="347" t="str">
        <f>VLOOKUP(D58,'Basic Risk Assessment DATASHEET'!A:E,5,FALSE)</f>
        <v>Mano de obra carcelaria/militar</v>
      </c>
      <c r="D58" s="348">
        <v>30</v>
      </c>
      <c r="E58" s="349" t="str">
        <f>IFERROR(VLOOKUP($B$46&amp;D58&amp;$B$115,'Basic Risk Assessment DATASHEET'!$F$3:$G$129,2,FALSE),$B$128)</f>
        <v>¿Hay trabajadores reclutados/proporcionados a la finca / el grupo por funcionarios militares o de prisiones?</v>
      </c>
      <c r="F58" s="308" t="s">
        <v>39</v>
      </c>
      <c r="G58" s="356" t="str">
        <f>VLOOKUP(RIGHT(E58&amp;F58,250),'Basic Risk Assessment DATASHEET'!$J$3:$K$129,2,FALSE)</f>
        <v>No es necesaria ninguna acción adicional</v>
      </c>
      <c r="H58" s="329"/>
    </row>
    <row r="59" spans="2:8" ht="107.25" customHeight="1" thickBot="1" x14ac:dyDescent="0.35">
      <c r="B59" s="352"/>
      <c r="C59" s="347" t="str">
        <f>VLOOKUP(D59,'Basic Risk Assessment DATASHEET'!A:E,5,FALSE)</f>
        <v>Depósito o retención de documentos</v>
      </c>
      <c r="D59" s="348">
        <v>31</v>
      </c>
      <c r="E59" s="349" t="str">
        <f>IFERROR(VLOOKUP($B$46&amp;D59&amp;$B$115,'Basic Risk Assessment DATASHEET'!$F$3:$G$129,2,FALSE),$B$128)</f>
        <v>¿Dan los trabajadores dinero (como depósitos) o documentos originales (como pasaportes) a la gerencia de la finca o a los proveedores de mano de obra?</v>
      </c>
      <c r="F59" s="307" t="s">
        <v>39</v>
      </c>
      <c r="G59" s="356" t="str">
        <f>VLOOKUP(RIGHT(E59&amp;F59,250),'Basic Risk Assessment DATASHEET'!$J$3:$K$129,2,FALSE)</f>
        <v>No es necesaria ninguna acción adicional</v>
      </c>
      <c r="H59" s="330"/>
    </row>
    <row r="60" spans="2:8" ht="15" thickBot="1" x14ac:dyDescent="0.35">
      <c r="C60" s="333"/>
    </row>
    <row r="61" spans="2:8" ht="28.2" thickBot="1" x14ac:dyDescent="0.35">
      <c r="B61" s="339" t="str">
        <f>$G$113</f>
        <v>Requisito en el estándar</v>
      </c>
      <c r="C61" s="340" t="str">
        <f>$G$114</f>
        <v>Problema</v>
      </c>
      <c r="D61" s="341" t="str">
        <f>$G$115</f>
        <v>Pregunta #</v>
      </c>
      <c r="E61" s="341" t="str">
        <f>$G$116</f>
        <v>Pregunta</v>
      </c>
      <c r="F61" s="385" t="str">
        <f>$G$117</f>
        <v>Respuesta (seleccionar)</v>
      </c>
      <c r="G61" s="355" t="str">
        <f>$G$118</f>
        <v>Medida de mitigación</v>
      </c>
      <c r="H61" s="358" t="str">
        <f>$G$119</f>
        <v>Medida de mitigación propia del Titular del Certificado</v>
      </c>
    </row>
    <row r="62" spans="2:8" ht="123.75" customHeight="1" x14ac:dyDescent="0.3">
      <c r="B62" s="801" t="str">
        <f>VLOOKUP(D62,'Basic Risk Assessment DATASHEET'!A:B,2,FALSE)</f>
        <v>1.6 Igualdad de género</v>
      </c>
      <c r="C62" s="347" t="str">
        <f>VLOOKUP(D62,'Basic Risk Assessment DATASHEET'!A:E,5,FALSE)</f>
        <v xml:space="preserve">Compromisos de género por parte del  liderazgo </v>
      </c>
      <c r="D62" s="348">
        <v>32</v>
      </c>
      <c r="E62" s="349" t="str">
        <f>IFERROR(VLOOKUP($B$62&amp;D62&amp;$B$115,'Basic Risk Assessment DATASHEET'!$F$3:$G$129,2,FALSE),$B$128)</f>
        <v>¿La gerencia del grupo / de la finca ya ha emprendido acciones para abordar el tema del género y/o el empoderamiento de las mujeres durante al menos más de un año?</v>
      </c>
      <c r="F62" s="308" t="s">
        <v>416</v>
      </c>
      <c r="G62" s="356" t="e">
        <f>VLOOKUP(RIGHT(E62&amp;F62,250),'Basic Risk Assessment DATASHEET'!$J$3:$K$129,2,FALSE)</f>
        <v>#N/A</v>
      </c>
      <c r="H62" s="328"/>
    </row>
    <row r="63" spans="2:8" ht="85.5" customHeight="1" x14ac:dyDescent="0.3">
      <c r="B63" s="802"/>
      <c r="C63" s="347" t="str">
        <f>VLOOKUP(D63,'Basic Risk Assessment DATASHEET'!A:E,5,FALSE)</f>
        <v>Representación femenina en el grupo</v>
      </c>
      <c r="D63" s="348">
        <v>33</v>
      </c>
      <c r="E63" s="349" t="str">
        <f>IFERROR(VLOOKUP($B$62&amp;D63&amp;$B$5,'Basic Risk Assessment DATASHEET'!$F$3:$G$129,2,FALSE),$B$128)</f>
        <v>(No aplica para este tipo de titulares de certificado)</v>
      </c>
      <c r="F63" s="308" t="s">
        <v>416</v>
      </c>
      <c r="G63" s="356" t="e">
        <f>VLOOKUP(RIGHT(E63&amp;F63,250),'Basic Risk Assessment DATASHEET'!$J$3:$K$129,2,FALSE)</f>
        <v>#N/A</v>
      </c>
      <c r="H63" s="329"/>
    </row>
    <row r="64" spans="2:8" ht="222" customHeight="1" x14ac:dyDescent="0.3">
      <c r="B64" s="802"/>
      <c r="C64" s="347" t="str">
        <f>VLOOKUP(D64,'Basic Risk Assessment DATASHEET'!A:E,5,FALSE)</f>
        <v>Representación en funciones de alto nivel</v>
      </c>
      <c r="D64" s="348">
        <v>34</v>
      </c>
      <c r="E64" s="349" t="str">
        <f>IFERROR(VLOOKUP($B$62&amp;D64&amp;$B$115,'Basic Risk Assessment DATASHEET'!$F$3:$G$129,2,FALSE),$B$128)</f>
        <v>¿Están actualmente las mujeres representadas de forma equitativa (en relación con el % total de miembros femeninos o trabajadoras) entre los capacitadores, supervisores, personal de gerencia y/u otras funciones de alto nivel dentro del grupo o de la gestión de la finca?</v>
      </c>
      <c r="F64" s="308" t="s">
        <v>867</v>
      </c>
      <c r="G64" s="356" t="str">
        <f>VLOOKUP(RIGHT(E64&amp;F64,250),'Basic Risk Assessment DATASHEET'!$J$3:$K$129,2,FALSE)</f>
        <v>1) Mantener registros de todos los puestos del personal por género y por tipo de puesto
2) Establecer una cuota mínima de capacitadoras, supervisoras, personal femenino de gerencia y administración y de otras funciones de alto nivel.  (Para grupos o fincas con más del 50% de miembros femeninas o trabajadoras, la  representación femenina debe ser por lo menos del 50%, pero no es necesario que sea mayor al 50%).
3) Organizar capacitaciones dirigidas específicamente a las productoras o trabajadoras, que son necesarias para poder aspirar a ser capacitadora, supervisora u otra función de alto nivel.
4) Asegurarse de que los avisos de vacantes lleguen a los productores Y las productoras y a los trabajadores Y las trabajadoras y que los requisitos de los puestos sean alcanzables para las productoras y las trabajadoras
5) Dar capacitación al personal de gerencia y administración que participa en el reclutamiento sobre el sesgo inconsciente y las metodologías para prevenirlas prácticas discriminatorias basadas en género</v>
      </c>
      <c r="H64" s="329"/>
    </row>
    <row r="65" spans="2:8" ht="93" customHeight="1" x14ac:dyDescent="0.3">
      <c r="B65" s="802"/>
      <c r="C65" s="347" t="str">
        <f>VLOOKUP(D65,'Basic Risk Assessment DATASHEET'!A:E,5,FALSE)</f>
        <v>Participación de productoras en las capacitaciones</v>
      </c>
      <c r="D65" s="353">
        <v>35</v>
      </c>
      <c r="E65" s="349" t="str">
        <f>IFERROR(VLOOKUP($B$62&amp;D65&amp;$B$115,'Basic Risk Assessment DATASHEET'!$F$3:$G$129,2,FALSE),$B$128)</f>
        <v>¿Participan actualmente las trabajadoras/mujeres miembros del grupo de forma equitativa (en comparación con el % total de mujeres miembros o trabajadoras) en las capacitaciones?</v>
      </c>
      <c r="F65" s="308" t="s">
        <v>882</v>
      </c>
      <c r="G65" s="356" t="str">
        <f>VLOOKUP(RIGHT(E65&amp;F65,250),'Basic Risk Assessment DATASHEET'!$J$3:$K$129,2,FALSE)</f>
        <v>Mantener registros de participantes en las capacitaciones por género y dar seguimiento a la continuidad de la participación igualitaria de las trabajadoras y las miembros femeninas</v>
      </c>
      <c r="H65" s="329"/>
    </row>
    <row r="66" spans="2:8" ht="73.5" customHeight="1" thickBot="1" x14ac:dyDescent="0.35">
      <c r="B66" s="803"/>
      <c r="C66" s="347" t="str">
        <f>VLOOKUP(D66,'Basic Risk Assessment DATASHEET'!A:E,5,FALSE)</f>
        <v>Participación de productoras en las capacitaciones</v>
      </c>
      <c r="D66" s="343">
        <v>36</v>
      </c>
      <c r="E66" s="349" t="str">
        <f>IFERROR(VLOOKUP($B$62&amp;D66&amp;$B$5,'Basic Risk Assessment DATASHEET'!$F$3:$G$129,2,FALSE),$B$128)</f>
        <v>(No aplica para este tipo de titulares de certificado)</v>
      </c>
      <c r="F66" s="307" t="s">
        <v>39</v>
      </c>
      <c r="G66" s="356" t="e">
        <f>VLOOKUP(RIGHT(E66&amp;F66,250),'Basic Risk Assessment DATASHEET'!$J$3:$K$129,2,FALSE)</f>
        <v>#N/A</v>
      </c>
      <c r="H66" s="330"/>
    </row>
    <row r="68" spans="2:8" ht="15" thickBot="1" x14ac:dyDescent="0.35"/>
    <row r="69" spans="2:8" ht="28.2" thickBot="1" x14ac:dyDescent="0.35">
      <c r="B69" s="339" t="str">
        <f>$G$113</f>
        <v>Requisito en el estándar</v>
      </c>
      <c r="C69" s="340" t="str">
        <f>$G$114</f>
        <v>Problema</v>
      </c>
      <c r="D69" s="341" t="str">
        <f>$G$115</f>
        <v>Pregunta #</v>
      </c>
      <c r="E69" s="341" t="str">
        <f>$G$116</f>
        <v>Pregunta</v>
      </c>
      <c r="F69" s="385" t="str">
        <f>$G$117</f>
        <v>Respuesta (seleccionar)</v>
      </c>
      <c r="G69" s="355" t="str">
        <f>$G$118</f>
        <v>Medida de mitigación</v>
      </c>
      <c r="H69" s="358" t="str">
        <f>$G$119</f>
        <v>Medida de mitigación propia del Titular del Certificado</v>
      </c>
    </row>
    <row r="70" spans="2:8" ht="100.5" customHeight="1" thickBot="1" x14ac:dyDescent="0.35">
      <c r="B70" s="354" t="str">
        <f>VLOOKUP(D70,'Basic Risk Assessment DATASHEET'!A:B,2,FALSE)</f>
        <v>5.7 Condiciones de vivienda y de vida</v>
      </c>
      <c r="C70" s="347" t="str">
        <f>VLOOKUP(D70,'Basic Risk Assessment DATASHEET'!A:E,5,FALSE)</f>
        <v>Los trabajadores y sus familias que viven en la finca</v>
      </c>
      <c r="D70" s="343">
        <v>37</v>
      </c>
      <c r="E70" s="349" t="str">
        <f>IFERROR(VLOOKUP($B$70&amp;D70&amp;$B$5,'Basic Risk Assessment DATASHEET'!$F$3:$G$129,2,FALSE),$B$128)</f>
        <v>¿Existen variaciones en el régimen climático o periodos de alta intensidad de mano de obra que le obliguen a tomar medidas de adaptación en las condiciones de vivienda proporcionadas a los trabajadores?</v>
      </c>
      <c r="F70" s="307" t="s">
        <v>39</v>
      </c>
      <c r="G70" s="356" t="str">
        <f>VLOOKUP(RIGHT(E70&amp;F70,250),'Basic Risk Assessment DATASHEET'!$J$3:$K$129,2,FALSE)</f>
        <v>No es necesaria ninguna acción adicional</v>
      </c>
      <c r="H70" s="327"/>
    </row>
    <row r="71" spans="2:8" ht="16.5" customHeight="1" x14ac:dyDescent="0.3"/>
    <row r="72" spans="2:8" ht="15" thickBot="1" x14ac:dyDescent="0.35"/>
    <row r="73" spans="2:8" ht="26.4" thickBot="1" x14ac:dyDescent="0.55000000000000004">
      <c r="B73" s="799" t="str">
        <f>H115</f>
        <v>Ambiente</v>
      </c>
      <c r="C73" s="800"/>
      <c r="D73" s="800"/>
      <c r="E73" s="800"/>
      <c r="F73" s="800"/>
      <c r="G73" s="800"/>
      <c r="H73" s="325"/>
    </row>
    <row r="74" spans="2:8" ht="15" thickBot="1" x14ac:dyDescent="0.35"/>
    <row r="75" spans="2:8" ht="28.2" thickBot="1" x14ac:dyDescent="0.35">
      <c r="B75" s="339" t="str">
        <f>$G$113</f>
        <v>Requisito en el estándar</v>
      </c>
      <c r="C75" s="340" t="str">
        <f>$G$114</f>
        <v>Problema</v>
      </c>
      <c r="D75" s="341" t="str">
        <f>$G$115</f>
        <v>Pregunta #</v>
      </c>
      <c r="E75" s="341" t="str">
        <f>$G$116</f>
        <v>Pregunta</v>
      </c>
      <c r="F75" s="385" t="str">
        <f>$G$117</f>
        <v>Respuesta (seleccionar)</v>
      </c>
      <c r="G75" s="355" t="str">
        <f>$G$118</f>
        <v>Medida de mitigación</v>
      </c>
      <c r="H75" s="358" t="str">
        <f>$G$119</f>
        <v>Medida de mitigación propia del Titular del Certificado</v>
      </c>
    </row>
    <row r="76" spans="2:8" ht="91.5" customHeight="1" x14ac:dyDescent="0.3">
      <c r="B76" s="801" t="str">
        <f>VLOOKUP(D76,'Basic Risk Assessment DATASHEET'!A:B,2,FALSE)</f>
        <v>6.1.3 / 6.1.4 Evaluación de AVC</v>
      </c>
      <c r="C76" s="347" t="str">
        <f>VLOOKUP(D76,'Basic Risk Assessment DATASHEET'!A:E,5,FALSE)</f>
        <v>AAVC</v>
      </c>
      <c r="D76" s="348">
        <v>38</v>
      </c>
      <c r="E76" s="349" t="str">
        <f>IFERROR(VLOOKUP($B$76&amp;D76&amp;$B$115,'Basic Risk Assessment DATASHEET'!$F$3:$G$129,2,FALSE),$B$128)</f>
        <v>¿La finca o el grupo de fincas están situados a menos de 5 km de un paisaje forestal intacto?</v>
      </c>
      <c r="F76" s="308" t="s">
        <v>39</v>
      </c>
      <c r="G76" s="356" t="str">
        <f>VLOOKUP(RIGHT(E76&amp;F76,250),'Basic Risk Assessment DATASHEET'!$J$3:$K$129,2,FALSE)</f>
        <v>No es necesaria ninguna acción adicional</v>
      </c>
      <c r="H76" s="328"/>
    </row>
    <row r="77" spans="2:8" ht="46.5" customHeight="1" x14ac:dyDescent="0.3">
      <c r="B77" s="802"/>
      <c r="C77" s="347" t="str">
        <f>VLOOKUP(D77,'Basic Risk Assessment DATASHEET'!A:E,5,FALSE)</f>
        <v>AAVC</v>
      </c>
      <c r="D77" s="348">
        <v>39</v>
      </c>
      <c r="E77" s="349" t="str">
        <f>IFERROR(VLOOKUP($B$76&amp;D77&amp;$B$115,'Basic Risk Assessment DATASHEET'!$F$3:$G$129,2,FALSE),$B$128)</f>
        <v>¿Está la finca o un grupo de fincas ubicadas dentro o a menos de 2 km de un área protegida (AP) designada, un área clave para la biodiversidad (ACB), un sitio Ramsar o un sitio del Patrimonio Mundial de la UNESCO?</v>
      </c>
      <c r="F77" s="308" t="s">
        <v>39</v>
      </c>
      <c r="G77" s="356" t="str">
        <f>VLOOKUP(RIGHT(E77&amp;F77,250),'Basic Risk Assessment DATASHEET'!$J$3:$K$129,2,FALSE)</f>
        <v>No es necesaria ninguna acción adicional</v>
      </c>
      <c r="H77" s="329"/>
    </row>
    <row r="78" spans="2:8" ht="113.4" customHeight="1" x14ac:dyDescent="0.3">
      <c r="B78" s="802"/>
      <c r="C78" s="347" t="str">
        <f>VLOOKUP(D78,'Basic Risk Assessment DATASHEET'!A:E,5,FALSE)</f>
        <v>AAVC</v>
      </c>
      <c r="D78" s="348">
        <v>40</v>
      </c>
      <c r="E78" s="349" t="str">
        <f>IFERROR(VLOOKUP($B$76&amp;D78&amp;$B$115,'Basic Risk Assessment DATASHEET'!$F$3:$G$129,2,FALSE),$B$128)</f>
        <v xml:space="preserve">¿Tienen las comunidades locales algún derecho legal o consuetudinario sobre la finca? </v>
      </c>
      <c r="F78" s="308" t="s">
        <v>39</v>
      </c>
      <c r="G78" s="356" t="str">
        <f>VLOOKUP(RIGHT(E78&amp;F78,250),'Basic Risk Assessment DATASHEET'!$J$3:$K$129,2,FALSE)</f>
        <v>No es necesaria ninguna acción adicional</v>
      </c>
      <c r="H78" s="329"/>
    </row>
    <row r="79" spans="2:8" ht="150" customHeight="1" x14ac:dyDescent="0.3">
      <c r="B79" s="802"/>
      <c r="C79" s="347" t="str">
        <f>VLOOKUP(D79,'Basic Risk Assessment DATASHEET'!A:E,5,FALSE)</f>
        <v>AAVC</v>
      </c>
      <c r="D79" s="348">
        <v>41</v>
      </c>
      <c r="E79" s="349" t="str">
        <f>IFERROR(VLOOKUP($B$76&amp;D79&amp;$B$115,'Basic Risk Assessment DATASHEET'!$F$3:$G$129,2,FALSE),$B$128)</f>
        <v>¿Utiliza las tierras comunales para fines relacionados con la producción o el procesamiento del cultivo certificado, por ejemplo, la recogida de madera?</v>
      </c>
      <c r="F79" s="308" t="s">
        <v>39</v>
      </c>
      <c r="G79" s="356" t="str">
        <f>VLOOKUP(RIGHT(E79&amp;F79,250),'Basic Risk Assessment DATASHEET'!$J$3:$K$129,2,FALSE)</f>
        <v>No es necesaria ninguna acción adicional</v>
      </c>
      <c r="H79" s="329"/>
    </row>
    <row r="80" spans="2:8" ht="233.25" customHeight="1" thickBot="1" x14ac:dyDescent="0.35">
      <c r="B80" s="803"/>
      <c r="C80" s="347" t="str">
        <f>VLOOKUP(D80,'Basic Risk Assessment DATASHEET'!A:E,5,FALSE)</f>
        <v>AAVC</v>
      </c>
      <c r="D80" s="343">
        <v>42</v>
      </c>
      <c r="E80" s="349" t="str">
        <f>IFERROR(VLOOKUP($B$76&amp;D80&amp;$B$5,'Basic Risk Assessment DATASHEET'!$F$3:$G$129,2,FALSE),$B$128)</f>
        <v>¿Ha respondido afirmativamente a las preguntas sobre Paisajes Forestales Intactos (PFI), Áreas Clave de Biodiversidad (ACB) (etc.) o derechos consuetudinarios de las comunidades?</v>
      </c>
      <c r="F80" s="307" t="s">
        <v>39</v>
      </c>
      <c r="G80" s="356" t="str">
        <f>VLOOKUP(RIGHT(E80&amp;F80,250),'Basic Risk Assessment DATASHEET'!$J$3:$K$129,2,FALSE)</f>
        <v>No es necesaria ninguna acción adicional</v>
      </c>
      <c r="H80" s="330"/>
    </row>
    <row r="81" spans="2:8" ht="15" thickBot="1" x14ac:dyDescent="0.35"/>
    <row r="82" spans="2:8" ht="28.2" thickBot="1" x14ac:dyDescent="0.35">
      <c r="B82" s="339" t="str">
        <f>$G$113</f>
        <v>Requisito en el estándar</v>
      </c>
      <c r="C82" s="340" t="str">
        <f>$G$114</f>
        <v>Problema</v>
      </c>
      <c r="D82" s="341" t="str">
        <f>$G$115</f>
        <v>Pregunta #</v>
      </c>
      <c r="E82" s="341" t="str">
        <f>$G$116</f>
        <v>Pregunta</v>
      </c>
      <c r="F82" s="385" t="str">
        <f>$G$117</f>
        <v>Respuesta (seleccionar)</v>
      </c>
      <c r="G82" s="355" t="str">
        <f>$G$118</f>
        <v>Medida de mitigación</v>
      </c>
      <c r="H82" s="358" t="str">
        <f>$G$119</f>
        <v>Medida de mitigación propia del Titular del Certificado</v>
      </c>
    </row>
    <row r="83" spans="2:8" ht="84.75" customHeight="1" x14ac:dyDescent="0.3">
      <c r="B83" s="801" t="str">
        <f>VLOOKUP(D83,'Basic Risk Assessment DATASHEET'!A:B,2,FALSE)</f>
        <v>6.2 Conservación y mejora de los ecosistemas y la vegetación naturales</v>
      </c>
      <c r="C83" s="347" t="str">
        <f>VLOOKUP(D83,'Basic Risk Assessment DATASHEET'!A:E,5,FALSE)</f>
        <v>Conectividad de los ecosistemas</v>
      </c>
      <c r="D83" s="348">
        <v>43</v>
      </c>
      <c r="E83" s="349" t="str">
        <f>IFERROR(VLOOKUP($B$83&amp;D83&amp;$B$5,'Basic Risk Assessment DATASHEET'!$F$3:$G$129,2,FALSE),$B$128)</f>
        <v xml:space="preserve">¿Las zonas de ecosistema natural y de cobertura vegetal natural están conectadas por corredores de paisaje? </v>
      </c>
      <c r="F83" s="308" t="s">
        <v>416</v>
      </c>
      <c r="G83" s="356" t="e">
        <f>VLOOKUP(RIGHT(E83&amp;F83,250),'Basic Risk Assessment DATASHEET'!$J$3:$K$129,2,FALSE)</f>
        <v>#N/A</v>
      </c>
      <c r="H83" s="328"/>
    </row>
    <row r="84" spans="2:8" ht="102" customHeight="1" x14ac:dyDescent="0.3">
      <c r="B84" s="802"/>
      <c r="C84" s="347" t="str">
        <f>VLOOKUP(D84,'Basic Risk Assessment DATASHEET'!A:E,5,FALSE)</f>
        <v>Vegetación natural</v>
      </c>
      <c r="D84" s="348">
        <v>44</v>
      </c>
      <c r="E84" s="349" t="str">
        <f>IFERROR(VLOOKUP($B$83&amp;D84&amp;$B$115,'Basic Risk Assessment DATASHEET'!$F$3:$G$129,2,FALSE),$B$128)</f>
        <v>¿Se espera que todos los ecosistemas naturales de la finca, incluidos los setos, las líneas de árboles, las franjas de amortiguación ribereñas y los bosques, tengan una diversidad de especies y contengan en su mayoría especies adaptadas localmente?</v>
      </c>
      <c r="F84" s="308" t="s">
        <v>416</v>
      </c>
      <c r="G84" s="356" t="e">
        <f>VLOOKUP(RIGHT(E84&amp;F84,250),'Basic Risk Assessment DATASHEET'!$J$3:$K$129,2,FALSE)</f>
        <v>#N/A</v>
      </c>
      <c r="H84" s="329"/>
    </row>
    <row r="85" spans="2:8" ht="71.25" customHeight="1" x14ac:dyDescent="0.3">
      <c r="B85" s="802"/>
      <c r="C85" s="347" t="str">
        <f>VLOOKUP(D85,'Basic Risk Assessment DATASHEET'!A:E,5,FALSE)</f>
        <v>Bosques</v>
      </c>
      <c r="D85" s="348">
        <v>45</v>
      </c>
      <c r="E85" s="349" t="str">
        <f>IFERROR(VLOOKUP($B$83&amp;D85&amp;$B$115,'Basic Risk Assessment DATASHEET'!$F$3:$G$129,2,FALSE),$B$128)</f>
        <v>¿Se parece el bosque a un bosque natural en cuanto a la cubierta de copas, los estratos forestales y la presencia de enredaderas o lianas? Véase el documento titulado Guía M: Vegetación Nativa y Ecosistemas Naturales para obtener más información sobre la medición de la calidad del bosque.</v>
      </c>
      <c r="F85" s="308" t="s">
        <v>882</v>
      </c>
      <c r="G85" s="356" t="str">
        <f>VLOOKUP(RIGHT(E85&amp;F85,250),'Basic Risk Assessment DATASHEET'!$J$3:$K$129,2,FALSE)</f>
        <v>No es necesaria ninguna acción adicional</v>
      </c>
      <c r="H85" s="329" t="s">
        <v>1309</v>
      </c>
    </row>
    <row r="86" spans="2:8" ht="63.75" customHeight="1" x14ac:dyDescent="0.3">
      <c r="B86" s="802"/>
      <c r="C86" s="347" t="str">
        <f>VLOOKUP(D86,'Basic Risk Assessment DATASHEET'!A:E,5,FALSE)</f>
        <v>Vías fluviales, fuentes de agua y humedales</v>
      </c>
      <c r="D86" s="348">
        <v>46</v>
      </c>
      <c r="E86" s="349" t="str">
        <f>IFERROR(VLOOKUP($B$83&amp;D86&amp;$B$115,'Basic Risk Assessment DATASHEET'!$F$3:$G$129,2,FALSE),$B$128)</f>
        <v>Conteste sólo si tiene humedales en la finca/grupo--
                                                  ¿Los humedales almacenan o transportan las aguas de las inundaciones en alguna época del año?</v>
      </c>
      <c r="F86" s="308" t="s">
        <v>416</v>
      </c>
      <c r="G86" s="356" t="e">
        <f>VLOOKUP(RIGHT(E86&amp;F86,250),'Basic Risk Assessment DATASHEET'!$J$3:$K$129,2,FALSE)</f>
        <v>#N/A</v>
      </c>
      <c r="H86" s="329"/>
    </row>
    <row r="87" spans="2:8" ht="111" customHeight="1" x14ac:dyDescent="0.3">
      <c r="B87" s="802"/>
      <c r="C87" s="347" t="str">
        <f>VLOOKUP(D87,'Basic Risk Assessment DATASHEET'!A:E,5,FALSE)</f>
        <v xml:space="preserve">Prados, pastizales y desiertos no naturales </v>
      </c>
      <c r="D87" s="348">
        <v>47</v>
      </c>
      <c r="E87" s="349" t="str">
        <f>IFERROR(VLOOKUP($B$83&amp;D87&amp;$B$115,'Basic Risk Assessment DATASHEET'!$F$3:$G$129,2,FALSE),$B$128)</f>
        <v>Responda sólo si tiene prados/pastizales o zonas desérticas no naturales en la finca/grupo --        
¿Las zonas de prados/pastizales o los desiertos no naturales contienen grandes zonas sin vegetación que corren el riesgo de erosionarse hacia las vías fluviales cercanas?</v>
      </c>
      <c r="F87" s="308" t="s">
        <v>416</v>
      </c>
      <c r="G87" s="356" t="e">
        <f>VLOOKUP(RIGHT(E87&amp;F87,250),'Basic Risk Assessment DATASHEET'!$J$3:$K$129,2,FALSE)</f>
        <v>#N/A</v>
      </c>
      <c r="H87" s="329"/>
    </row>
    <row r="88" spans="2:8" ht="71.25" customHeight="1" thickBot="1" x14ac:dyDescent="0.35">
      <c r="B88" s="803"/>
      <c r="C88" s="347" t="str">
        <f>VLOOKUP(D88,'Basic Risk Assessment DATASHEET'!A:E,5,FALSE)</f>
        <v>Tierra en barbecho</v>
      </c>
      <c r="D88" s="343">
        <v>48</v>
      </c>
      <c r="E88" s="349" t="str">
        <f>IFERROR(VLOOKUP($B$83&amp;D88&amp;$B$115,'Basic Risk Assessment DATASHEET'!$F$3:$G$129,2,FALSE),$B$128)</f>
        <v>Responda sólo si tiene tierras en barbecho en la finca/grupo --                                                ¿Se regeneran los árboles de forma natural en las tierras en barbecho permanente?</v>
      </c>
      <c r="F88" s="307" t="s">
        <v>882</v>
      </c>
      <c r="G88" s="356" t="str">
        <f>VLOOKUP(RIGHT(E88&amp;F88,250),'Basic Risk Assessment DATASHEET'!$J$3:$K$129,2,FALSE)</f>
        <v>No es necesaria ninguna acción adicional</v>
      </c>
      <c r="H88" s="330"/>
    </row>
    <row r="89" spans="2:8" ht="15" thickBot="1" x14ac:dyDescent="0.35"/>
    <row r="90" spans="2:8" ht="28.2" thickBot="1" x14ac:dyDescent="0.35">
      <c r="B90" s="339" t="str">
        <f>$G$113</f>
        <v>Requisito en el estándar</v>
      </c>
      <c r="C90" s="340" t="str">
        <f>$G$114</f>
        <v>Problema</v>
      </c>
      <c r="D90" s="341" t="str">
        <f>$G$115</f>
        <v>Pregunta #</v>
      </c>
      <c r="E90" s="341" t="str">
        <f>$G$116</f>
        <v>Pregunta</v>
      </c>
      <c r="F90" s="385" t="str">
        <f>$G$117</f>
        <v>Respuesta (seleccionar)</v>
      </c>
      <c r="G90" s="355" t="str">
        <f>$G$118</f>
        <v>Medida de mitigación</v>
      </c>
      <c r="H90" s="358" t="str">
        <f>$G$119</f>
        <v>Medida de mitigación propia del Titular del Certificado</v>
      </c>
    </row>
    <row r="91" spans="2:8" ht="51" customHeight="1" x14ac:dyDescent="0.3">
      <c r="B91" s="801" t="str">
        <f>VLOOKUP(D91,'Basic Risk Assessment DATASHEET'!A:B,2,FALSE)</f>
        <v>Cambio climático</v>
      </c>
      <c r="C91" s="347" t="str">
        <f>VLOOKUP(D91,'Basic Risk Assessment DATASHEET'!A:E,5,FALSE)</f>
        <v>Riesgos de cambio climático</v>
      </c>
      <c r="D91" s="348">
        <v>49</v>
      </c>
      <c r="E91" s="349" t="str">
        <f>IFERROR(VLOOKUP($B$91&amp;D91&amp;$B$115,'Basic Risk Assessment DATASHEET'!$F$3:$G$129,2,FALSE),$B$128)</f>
        <v>¿Están capacitados los gerentes, supervisores y/o el personal técnico en la evaluación de los riesgos e impactos que el Cambio climático supone para los medios de vida y los sistemas de producción?</v>
      </c>
      <c r="F91" s="308" t="s">
        <v>882</v>
      </c>
      <c r="G91" s="356" t="str">
        <f>VLOOKUP(RIGHT(E91&amp;F91,250),'Basic Risk Assessment DATASHEET'!$J$3:$K$129,2,FALSE)</f>
        <v>No es necesaria ninguna acción adicional</v>
      </c>
      <c r="H91" s="328"/>
    </row>
    <row r="92" spans="2:8" ht="53.25" customHeight="1" x14ac:dyDescent="0.3">
      <c r="B92" s="802"/>
      <c r="C92" s="347" t="str">
        <f>VLOOKUP(D92,'Basic Risk Assessment DATASHEET'!A:E,5,FALSE)</f>
        <v>Riesgos de cambio climático</v>
      </c>
      <c r="D92" s="348">
        <v>50</v>
      </c>
      <c r="E92" s="349" t="str">
        <f>IFERROR(VLOOKUP($B$91&amp;D92&amp;$B$115,'Basic Risk Assessment DATASHEET'!$F$3:$G$129,2,FALSE),$B$128)</f>
        <v>¿Han identificado la gerencia, los supervisores y/o el personal técnico las amenazas/riesgos/impactos más significativos sobre los recursos para los medios de vida y los sistemas agrícolas del cambio climático (actuales y previstos)?</v>
      </c>
      <c r="F92" s="308" t="s">
        <v>416</v>
      </c>
      <c r="G92" s="356" t="e">
        <f>VLOOKUP(RIGHT(E92&amp;F92,250),'Basic Risk Assessment DATASHEET'!$J$3:$K$129,2,FALSE)</f>
        <v>#N/A</v>
      </c>
      <c r="H92" s="329"/>
    </row>
    <row r="93" spans="2:8" ht="61.5" customHeight="1" x14ac:dyDescent="0.3">
      <c r="B93" s="802"/>
      <c r="C93" s="347" t="str">
        <f>VLOOKUP(D93,'Basic Risk Assessment DATASHEET'!A:E,5,FALSE)</f>
        <v>Riesgos de cambio climático</v>
      </c>
      <c r="D93" s="348">
        <v>51</v>
      </c>
      <c r="E93" s="349" t="str">
        <f>IFERROR(VLOOKUP($B$91&amp;D93&amp;$B$115,'Basic Risk Assessment DATASHEET'!$F$3:$G$129,2,FALSE),$B$128)</f>
        <v xml:space="preserve">¿Tienen la gerencia, los supervisores y/o el personal técnico acceso a la información, los conocimientos y los servicios pertinentes sobre Cambio climático para desarrollar y emplear estrategias de adaptación?  </v>
      </c>
      <c r="F93" s="308" t="s">
        <v>882</v>
      </c>
      <c r="G93" s="356" t="str">
        <f>VLOOKUP(RIGHT(E93&amp;F93,250),'Basic Risk Assessment DATASHEET'!$J$3:$K$129,2,FALSE)</f>
        <v>No es necesaria ninguna acción adicional</v>
      </c>
      <c r="H93" s="329"/>
    </row>
    <row r="94" spans="2:8" ht="66" customHeight="1" thickBot="1" x14ac:dyDescent="0.35">
      <c r="B94" s="803"/>
      <c r="C94" s="347" t="str">
        <f>VLOOKUP(D94,'Basic Risk Assessment DATASHEET'!A:E,5,FALSE)</f>
        <v>Riesgos de cambio climático</v>
      </c>
      <c r="D94" s="343">
        <v>52</v>
      </c>
      <c r="E94" s="349" t="str">
        <f>IFERROR(VLOOKUP($B$91&amp;D94&amp;$B$5,'Basic Risk Assessment DATASHEET'!$F$3:$G$132,2,FALSE),$B$128)</f>
        <v>¿Hay medidas de emergencia para hacer frente a los eventos climáticos extremos y sus posibles impactos (por ejemplo, el plan de evacuación) desarrolladas y en marcha?</v>
      </c>
      <c r="F94" s="307" t="s">
        <v>416</v>
      </c>
      <c r="G94" s="356" t="e">
        <f>VLOOKUP(RIGHT(E94&amp;F94,250),'Basic Risk Assessment DATASHEET'!$J$3:$K$132,2,FALSE)</f>
        <v>#N/A</v>
      </c>
      <c r="H94" s="330"/>
    </row>
    <row r="95" spans="2:8" ht="15" thickBot="1" x14ac:dyDescent="0.35"/>
    <row r="96" spans="2:8" ht="28.8" x14ac:dyDescent="0.3">
      <c r="B96" s="401" t="str">
        <f>$G$121</f>
        <v>Los riesgos propios de identificados por el titular del certificado</v>
      </c>
      <c r="C96" s="340" t="str">
        <f>$G$114</f>
        <v>Problema</v>
      </c>
      <c r="D96" s="341" t="str">
        <f>$G$115</f>
        <v>Pregunta #</v>
      </c>
      <c r="E96" s="341" t="str">
        <f>$G$116</f>
        <v>Pregunta</v>
      </c>
      <c r="F96" s="386" t="s">
        <v>771</v>
      </c>
      <c r="G96" s="355" t="str">
        <f>$G$118</f>
        <v>Medida de mitigación</v>
      </c>
      <c r="H96" s="358" t="str">
        <f>$G$119</f>
        <v>Medida de mitigación propia del Titular del Certificado</v>
      </c>
    </row>
    <row r="97" spans="1:8" ht="81.75" customHeight="1" x14ac:dyDescent="0.3">
      <c r="A97" s="402"/>
      <c r="B97" s="807"/>
      <c r="C97" s="398"/>
      <c r="D97" s="334"/>
      <c r="E97" s="314"/>
      <c r="F97" s="334"/>
      <c r="G97" s="314" t="str">
        <f>G$125</f>
        <v>N/A</v>
      </c>
      <c r="H97" s="335"/>
    </row>
    <row r="98" spans="1:8" ht="75" customHeight="1" x14ac:dyDescent="0.3">
      <c r="A98" s="402"/>
      <c r="B98" s="808"/>
      <c r="C98" s="398"/>
      <c r="D98" s="334"/>
      <c r="E98" s="314"/>
      <c r="F98" s="334"/>
      <c r="G98" s="314" t="str">
        <f t="shared" ref="G98:G106" si="0">G$125</f>
        <v>N/A</v>
      </c>
      <c r="H98" s="335"/>
    </row>
    <row r="99" spans="1:8" ht="75" customHeight="1" x14ac:dyDescent="0.3">
      <c r="A99" s="402"/>
      <c r="B99" s="808"/>
      <c r="C99" s="398"/>
      <c r="D99" s="334"/>
      <c r="E99" s="314"/>
      <c r="F99" s="334"/>
      <c r="G99" s="314" t="str">
        <f t="shared" si="0"/>
        <v>N/A</v>
      </c>
      <c r="H99" s="335"/>
    </row>
    <row r="100" spans="1:8" ht="87.75" customHeight="1" x14ac:dyDescent="0.3">
      <c r="A100" s="402"/>
      <c r="B100" s="808"/>
      <c r="C100" s="399"/>
      <c r="D100" s="395"/>
      <c r="E100" s="396"/>
      <c r="F100" s="395"/>
      <c r="G100" s="314" t="str">
        <f t="shared" si="0"/>
        <v>N/A</v>
      </c>
      <c r="H100" s="397"/>
    </row>
    <row r="101" spans="1:8" x14ac:dyDescent="0.3">
      <c r="A101" s="402"/>
      <c r="B101" s="808"/>
      <c r="C101" s="399"/>
      <c r="D101" s="395"/>
      <c r="E101" s="396"/>
      <c r="F101" s="395"/>
      <c r="G101" s="314" t="str">
        <f t="shared" si="0"/>
        <v>N/A</v>
      </c>
      <c r="H101" s="397"/>
    </row>
    <row r="102" spans="1:8" x14ac:dyDescent="0.3">
      <c r="A102" s="402"/>
      <c r="B102" s="808"/>
      <c r="C102" s="399"/>
      <c r="D102" s="395"/>
      <c r="E102" s="396"/>
      <c r="F102" s="395"/>
      <c r="G102" s="314" t="str">
        <f t="shared" si="0"/>
        <v>N/A</v>
      </c>
      <c r="H102" s="397"/>
    </row>
    <row r="103" spans="1:8" x14ac:dyDescent="0.3">
      <c r="A103" s="402"/>
      <c r="B103" s="808"/>
      <c r="C103" s="399"/>
      <c r="D103" s="395"/>
      <c r="E103" s="396"/>
      <c r="F103" s="395"/>
      <c r="G103" s="314" t="str">
        <f t="shared" si="0"/>
        <v>N/A</v>
      </c>
      <c r="H103" s="397"/>
    </row>
    <row r="104" spans="1:8" x14ac:dyDescent="0.3">
      <c r="A104" s="402"/>
      <c r="B104" s="808"/>
      <c r="C104" s="399"/>
      <c r="D104" s="395"/>
      <c r="E104" s="396"/>
      <c r="F104" s="395"/>
      <c r="G104" s="314" t="str">
        <f t="shared" si="0"/>
        <v>N/A</v>
      </c>
      <c r="H104" s="397"/>
    </row>
    <row r="105" spans="1:8" x14ac:dyDescent="0.3">
      <c r="A105" s="402"/>
      <c r="B105" s="808"/>
      <c r="C105" s="399"/>
      <c r="D105" s="395"/>
      <c r="E105" s="396"/>
      <c r="F105" s="395"/>
      <c r="G105" s="314" t="str">
        <f t="shared" si="0"/>
        <v>N/A</v>
      </c>
      <c r="H105" s="397"/>
    </row>
    <row r="106" spans="1:8" ht="60" customHeight="1" thickBot="1" x14ac:dyDescent="0.35">
      <c r="A106" s="402"/>
      <c r="B106" s="809"/>
      <c r="C106" s="400"/>
      <c r="D106" s="336"/>
      <c r="E106" s="337"/>
      <c r="F106" s="336"/>
      <c r="G106" s="314" t="str">
        <f t="shared" si="0"/>
        <v>N/A</v>
      </c>
      <c r="H106" s="338"/>
    </row>
    <row r="107" spans="1:8" s="345" customFormat="1" x14ac:dyDescent="0.3">
      <c r="B107" s="322"/>
      <c r="C107" s="322"/>
      <c r="D107" s="322"/>
      <c r="E107" s="323"/>
      <c r="F107" s="322"/>
      <c r="G107" s="323"/>
      <c r="H107" s="322"/>
    </row>
    <row r="108" spans="1:8" s="345" customFormat="1" x14ac:dyDescent="0.3">
      <c r="B108" s="322"/>
      <c r="C108" s="322"/>
      <c r="D108" s="322"/>
      <c r="E108" s="323"/>
      <c r="F108" s="322"/>
      <c r="G108" s="323"/>
      <c r="H108" s="322"/>
    </row>
    <row r="109" spans="1:8" s="345" customFormat="1" x14ac:dyDescent="0.3">
      <c r="B109" s="322"/>
      <c r="C109" s="322"/>
      <c r="D109" s="322"/>
      <c r="E109" s="403"/>
      <c r="F109" s="322"/>
      <c r="G109" s="323"/>
      <c r="H109" s="322"/>
    </row>
    <row r="110" spans="1:8" s="345" customFormat="1" x14ac:dyDescent="0.3">
      <c r="B110" s="322"/>
      <c r="C110" s="322"/>
      <c r="D110" s="322"/>
      <c r="E110" s="403"/>
      <c r="F110" s="322"/>
      <c r="G110" s="323"/>
      <c r="H110" s="322"/>
    </row>
    <row r="111" spans="1:8" s="345" customFormat="1" ht="15" hidden="1" thickBot="1" x14ac:dyDescent="0.35">
      <c r="B111" s="434" t="s">
        <v>980</v>
      </c>
      <c r="C111" s="322"/>
      <c r="E111" s="435" t="s">
        <v>979</v>
      </c>
      <c r="F111" s="425"/>
      <c r="G111" s="609" t="s">
        <v>976</v>
      </c>
      <c r="H111" s="322"/>
    </row>
    <row r="112" spans="1:8" s="345" customFormat="1" hidden="1" x14ac:dyDescent="0.3">
      <c r="B112" s="390"/>
      <c r="C112" s="322"/>
      <c r="D112" s="408"/>
      <c r="E112" s="436" t="str">
        <f>terms!A3</f>
        <v>Type of Certificate Holder (select)</v>
      </c>
      <c r="F112" s="426"/>
      <c r="G112" s="438" t="str">
        <f>VLOOKUP(E112,terms!$A$1:$J$24,2,FALSE)</f>
        <v>Tipo de Titular de Certificado (seleccionar)</v>
      </c>
      <c r="H112" s="392" t="str">
        <f>'Basic Risk Assessment DATASHEET'!B2</f>
        <v>Gerencia</v>
      </c>
    </row>
    <row r="113" spans="2:8" s="345" customFormat="1" hidden="1" x14ac:dyDescent="0.3">
      <c r="B113" s="389" t="str">
        <f>G127</f>
        <v>Certificación de grupo</v>
      </c>
      <c r="D113" s="408"/>
      <c r="E113" s="437" t="str">
        <f>terms!A4</f>
        <v>Requirement in Standard</v>
      </c>
      <c r="F113" s="427"/>
      <c r="G113" s="439" t="str">
        <f>VLOOKUP(E113,terms!$A$1:$J$24,2,FALSE)</f>
        <v>Requisito en el estándar</v>
      </c>
      <c r="H113" s="393" t="str">
        <f>'Basic Risk Assessment DATASHEET'!B25</f>
        <v>Prácticas agrícolas</v>
      </c>
    </row>
    <row r="114" spans="2:8" s="345" customFormat="1" hidden="1" x14ac:dyDescent="0.3">
      <c r="B114" s="389" t="str">
        <f>G126</f>
        <v>Grande</v>
      </c>
      <c r="D114" s="408"/>
      <c r="E114" s="437" t="str">
        <f>terms!A5</f>
        <v>Issue</v>
      </c>
      <c r="F114" s="428"/>
      <c r="G114" s="439" t="str">
        <f>VLOOKUP(E114,terms!$A$1:$J$24,2,FALSE)</f>
        <v>Problema</v>
      </c>
      <c r="H114" s="393" t="str">
        <f>'Basic Risk Assessment DATASHEET'!B44</f>
        <v>Condiciones de trabajo</v>
      </c>
    </row>
    <row r="115" spans="2:8" s="345" customFormat="1" ht="15" hidden="1" thickBot="1" x14ac:dyDescent="0.35">
      <c r="B115" s="389" t="str">
        <f>G128</f>
        <v>Todos</v>
      </c>
      <c r="D115" s="408"/>
      <c r="E115" s="437" t="str">
        <f>terms!A6</f>
        <v>Question #</v>
      </c>
      <c r="F115" s="428"/>
      <c r="G115" s="439" t="str">
        <f>VLOOKUP(E115,terms!$A$1:$J$24,2,FALSE)</f>
        <v>Pregunta #</v>
      </c>
      <c r="H115" s="394" t="str">
        <f>'Basic Risk Assessment DATASHEET'!B97</f>
        <v>Ambiente</v>
      </c>
    </row>
    <row r="116" spans="2:8" s="345" customFormat="1" hidden="1" x14ac:dyDescent="0.3">
      <c r="B116" s="391"/>
      <c r="D116" s="408"/>
      <c r="E116" s="437" t="str">
        <f>terms!A7</f>
        <v>Question</v>
      </c>
      <c r="F116" s="428"/>
      <c r="G116" s="439" t="str">
        <f>VLOOKUP(E116,terms!$A$1:$J$24,2,FALSE)</f>
        <v>Pregunta</v>
      </c>
    </row>
    <row r="117" spans="2:8" s="345" customFormat="1" ht="15" hidden="1" thickBot="1" x14ac:dyDescent="0.35">
      <c r="B117" s="391"/>
      <c r="D117" s="408"/>
      <c r="E117" s="437" t="str">
        <f>terms!A8</f>
        <v>Answer (select)</v>
      </c>
      <c r="F117" s="428"/>
      <c r="G117" s="439" t="str">
        <f>VLOOKUP(E117,terms!$A$1:$J$24,2,FALSE)</f>
        <v>Respuesta (seleccionar)</v>
      </c>
    </row>
    <row r="118" spans="2:8" s="345" customFormat="1" hidden="1" x14ac:dyDescent="0.3">
      <c r="B118" s="388" t="str">
        <f>G122</f>
        <v>Sí</v>
      </c>
      <c r="D118" s="408"/>
      <c r="E118" s="437" t="str">
        <f>terms!A9</f>
        <v>Mitigation measure</v>
      </c>
      <c r="F118" s="428"/>
      <c r="G118" s="439" t="str">
        <f>VLOOKUP(E118,terms!$A$1:$J$24,2,FALSE)</f>
        <v>Medida de mitigación</v>
      </c>
    </row>
    <row r="119" spans="2:8" s="345" customFormat="1" hidden="1" x14ac:dyDescent="0.3">
      <c r="B119" s="389" t="str">
        <f>G123</f>
        <v>No</v>
      </c>
      <c r="D119" s="408"/>
      <c r="E119" s="437" t="str">
        <f>terms!A10</f>
        <v>Certificate's Holder own mitigation measure</v>
      </c>
      <c r="F119" s="428"/>
      <c r="G119" s="439" t="str">
        <f>VLOOKUP(E119,terms!$A$1:$J$24,2,FALSE)</f>
        <v>Medida de mitigación propia del Titular del Certificado</v>
      </c>
    </row>
    <row r="120" spans="2:8" s="345" customFormat="1" ht="15" hidden="1" thickBot="1" x14ac:dyDescent="0.35">
      <c r="B120" s="406" t="str">
        <f>G125</f>
        <v>N/A</v>
      </c>
      <c r="D120" s="408"/>
      <c r="E120" s="437" t="str">
        <f>terms!A11</f>
        <v>(Does not apply for this type of Certificate Holder)</v>
      </c>
      <c r="F120" s="428"/>
      <c r="G120" s="439" t="str">
        <f>VLOOKUP(E120,terms!$A$1:$J$24,2,FALSE)</f>
        <v>(No aplica para este tipo de titulares de certificado)</v>
      </c>
    </row>
    <row r="121" spans="2:8" s="345" customFormat="1" hidden="1" x14ac:dyDescent="0.3">
      <c r="B121" s="388" t="str">
        <f>G122</f>
        <v>Sí</v>
      </c>
      <c r="D121" s="408"/>
      <c r="E121" s="437" t="str">
        <f>terms!A12</f>
        <v>Certificate Holder's own risks identified</v>
      </c>
      <c r="F121" s="428"/>
      <c r="G121" s="439" t="str">
        <f>VLOOKUP(E121,terms!$A$1:$J$24,2,FALSE)</f>
        <v>Los riesgos propios de identificados por el titular del certificado</v>
      </c>
    </row>
    <row r="122" spans="2:8" hidden="1" x14ac:dyDescent="0.3">
      <c r="B122" s="389" t="str">
        <f>G124</f>
        <v>No/No sabe</v>
      </c>
      <c r="C122" s="345"/>
      <c r="D122" s="408"/>
      <c r="E122" s="437" t="str">
        <f>terms!A13</f>
        <v>Yes</v>
      </c>
      <c r="F122" s="428"/>
      <c r="G122" s="439" t="str">
        <f>VLOOKUP(E122,terms!$A$1:$J$24,2,FALSE)</f>
        <v>Sí</v>
      </c>
      <c r="H122" s="345"/>
    </row>
    <row r="123" spans="2:8" ht="15" hidden="1" thickBot="1" x14ac:dyDescent="0.35">
      <c r="B123" s="406" t="str">
        <f>G125</f>
        <v>N/A</v>
      </c>
      <c r="C123" s="345"/>
      <c r="D123" s="408"/>
      <c r="E123" s="437" t="str">
        <f>terms!A14</f>
        <v>No</v>
      </c>
      <c r="F123" s="428"/>
      <c r="G123" s="439" t="str">
        <f>VLOOKUP(E123,terms!$A$1:$J$24,2,FALSE)</f>
        <v>No</v>
      </c>
      <c r="H123" s="345"/>
    </row>
    <row r="124" spans="2:8" hidden="1" x14ac:dyDescent="0.3">
      <c r="B124" s="388" t="str">
        <f>G122</f>
        <v>Sí</v>
      </c>
      <c r="C124" s="345"/>
      <c r="D124" s="408"/>
      <c r="E124" s="437" t="str">
        <f>terms!A15</f>
        <v>No/Don't know</v>
      </c>
      <c r="F124" s="428"/>
      <c r="G124" s="439" t="str">
        <f>VLOOKUP(E124,terms!$A$1:$J$24,2,FALSE)</f>
        <v>No/No sabe</v>
      </c>
      <c r="H124" s="345"/>
    </row>
    <row r="125" spans="2:8" hidden="1" x14ac:dyDescent="0.3">
      <c r="B125" s="389" t="str">
        <f>G123</f>
        <v>No</v>
      </c>
      <c r="C125" s="345"/>
      <c r="D125" s="408"/>
      <c r="E125" s="437" t="str">
        <f>terms!A16</f>
        <v>N/A</v>
      </c>
      <c r="F125" s="428"/>
      <c r="G125" s="439" t="str">
        <f>VLOOKUP(E125,terms!$A$1:$J$24,2,FALSE)</f>
        <v>N/A</v>
      </c>
      <c r="H125" s="345"/>
    </row>
    <row r="126" spans="2:8" hidden="1" x14ac:dyDescent="0.3">
      <c r="B126" s="389" t="str">
        <f>G124</f>
        <v>No/No sabe</v>
      </c>
      <c r="C126" s="345"/>
      <c r="D126" s="408"/>
      <c r="E126" s="437" t="str">
        <f>terms!A17</f>
        <v>Large</v>
      </c>
      <c r="F126" s="428"/>
      <c r="G126" s="439" t="str">
        <f>VLOOKUP(E126,terms!$A$1:$J$24,2,FALSE)</f>
        <v>Grande</v>
      </c>
      <c r="H126" s="345"/>
    </row>
    <row r="127" spans="2:8" ht="15" hidden="1" thickBot="1" x14ac:dyDescent="0.35">
      <c r="B127" s="406" t="str">
        <f>G125</f>
        <v>N/A</v>
      </c>
      <c r="C127" s="345"/>
      <c r="D127" s="408"/>
      <c r="E127" s="437" t="str">
        <f>terms!A18</f>
        <v>Group Certification</v>
      </c>
      <c r="F127" s="428"/>
      <c r="G127" s="439" t="str">
        <f>VLOOKUP(E127,terms!$A$1:$J$24,2,FALSE)</f>
        <v>Certificación de grupo</v>
      </c>
      <c r="H127" s="345"/>
    </row>
    <row r="128" spans="2:8" ht="15" hidden="1" thickBot="1" x14ac:dyDescent="0.35">
      <c r="B128" s="404" t="str">
        <f>G120</f>
        <v>(No aplica para este tipo de titulares de certificado)</v>
      </c>
      <c r="D128" s="408"/>
      <c r="E128" s="437" t="str">
        <f>terms!A19</f>
        <v>All</v>
      </c>
      <c r="F128" s="425"/>
      <c r="G128" s="439" t="str">
        <f>VLOOKUP(E128,terms!$A$1:$J$24,2,FALSE)</f>
        <v>Todos</v>
      </c>
    </row>
    <row r="129" spans="4:7" hidden="1" x14ac:dyDescent="0.3">
      <c r="D129" s="408"/>
      <c r="E129" s="437" t="str">
        <f>terms!A20</f>
        <v>Rainforest Alliance Basic Farm Risk Assessment Tool</v>
      </c>
      <c r="F129" s="425"/>
      <c r="G129" s="439" t="str">
        <f>VLOOKUP(E129,terms!$A$1:$J$24,2,FALSE)</f>
        <v>Herramienta de Evaluación Básica de Riesgos Agrícolas de Rainforest Alliance</v>
      </c>
    </row>
    <row r="130" spans="4:7" ht="21.75" hidden="1" customHeight="1" x14ac:dyDescent="0.3">
      <c r="D130" s="408"/>
      <c r="E130" s="437" t="str">
        <f>terms!A22</f>
        <v>Guidance M: Natural Ecosystems and Vegetation</v>
      </c>
      <c r="F130" s="425"/>
      <c r="G130" s="439" t="str">
        <f>VLOOKUP(E130,terms!$A$1:$J$24,2,FALSE)</f>
        <v>Guía M: Vegetación Nativa y Ecosistemas Naturales</v>
      </c>
    </row>
    <row r="131" spans="4:7" ht="47.25" hidden="1" customHeight="1" x14ac:dyDescent="0.3">
      <c r="D131" s="408"/>
      <c r="E131" s="437" t="str">
        <f>terms!A21</f>
        <v>Mitigation measure 
("low, medium, high risk" refer to the Rainforest Alliance Risk Maps for Child Labor and Forced Labor applicable to your country and product)</v>
      </c>
      <c r="F131" s="425"/>
      <c r="G131" s="439" t="str">
        <f>VLOOKUP(E131,terms!$A$1:$J$24,2,FALSE)</f>
        <v>Medida de mitigacion
("riesgo bajo, medio, alto" consulte los mapas de riesgo de Rainforest Alliance para trabajo infantil y trabajo forzoso aplicables a su país y producto)</v>
      </c>
    </row>
    <row r="132" spans="4:7" ht="28.8" hidden="1" x14ac:dyDescent="0.3">
      <c r="D132" s="408"/>
      <c r="E132" s="437" t="str">
        <f>terms!A23</f>
        <v>For the countries or crops not included yet in the risk maps, please select the appropriate mitigation measures based on the identified risks.</v>
      </c>
      <c r="F132" s="425"/>
      <c r="G132" s="439" t="str">
        <f>VLOOKUP(E132,terms!$A$1:$J$24,2,FALSE)</f>
        <v>Por favor seleccione las medidas de mitigación adecuadas basados en los riesgos identificados en caso de esos paises o cultivos que todavía no estén incluidos en los mapas de riesgos.</v>
      </c>
    </row>
    <row r="133" spans="4:7" ht="33.75" hidden="1" customHeight="1" x14ac:dyDescent="0.3">
      <c r="D133" s="408"/>
      <c r="E133" s="441" t="s">
        <v>982</v>
      </c>
      <c r="F133" s="324"/>
      <c r="G133" s="439" t="str">
        <f>VLOOKUP(E133,terms!$A$1:$J$24,2,FALSE)</f>
        <v>&lt;- Seleccione "Grande" para fincas grandes (individuales y en grupo) y pequeñas fincas certificadas individualmente.</v>
      </c>
    </row>
    <row r="134" spans="4:7" ht="72.599999999999994" hidden="1" thickBot="1" x14ac:dyDescent="0.35">
      <c r="E134" s="442" t="str">
        <f>_xlfn.CONCAT(terms!A21," &lt;- ", terms!A23)</f>
        <v>Mitigation measure 
("low, medium, high risk" refer to the Rainforest Alliance Risk Maps for Child Labor and Forced Labor applicable to your country and product) &lt;- For the countries or crops not included yet in the risk maps, please select the appropriate mitigation measures based on the identified risks.</v>
      </c>
      <c r="F134" s="426"/>
      <c r="G134" s="440" t="str">
        <f>_xlfn.CONCAT(G131," &lt;- ",G132)</f>
        <v>Medida de mitigacion
("riesgo bajo, medio, alto" consulte los mapas de riesgo de Rainforest Alliance para trabajo infantil y trabajo forzoso aplicables a su país y producto) &lt;- Por favor seleccione las medidas de mitigación adecuadas basados en los riesgos identificados en caso de esos paises o cultivos que todavía no estén incluidos en los mapas de riesgos.</v>
      </c>
    </row>
    <row r="135" spans="4:7" x14ac:dyDescent="0.3">
      <c r="E135" s="403"/>
      <c r="G135" s="403"/>
    </row>
  </sheetData>
  <sheetProtection algorithmName="SHA-512" hashValue="rXkpUInCg4kiABvztQXn4bJRCLklnuFWq82AgFo1w6pwK9gY2e2UQf2D2eOhsHSFJFihkz1y+WYBwISH/Xi1UQ==" saltValue="d0uEF+XO/cG03qAkvQ2adA==" spinCount="100000" sheet="1" formatColumns="0" formatRows="0"/>
  <mergeCells count="13">
    <mergeCell ref="B97:B106"/>
    <mergeCell ref="B76:B80"/>
    <mergeCell ref="B83:B88"/>
    <mergeCell ref="B91:B94"/>
    <mergeCell ref="B26:G26"/>
    <mergeCell ref="B39:G39"/>
    <mergeCell ref="B73:G73"/>
    <mergeCell ref="B62:B66"/>
    <mergeCell ref="B7:G7"/>
    <mergeCell ref="B13:B17"/>
    <mergeCell ref="B21:B23"/>
    <mergeCell ref="B29:B31"/>
    <mergeCell ref="B34:B37"/>
  </mergeCells>
  <dataValidations count="3">
    <dataValidation type="list" allowBlank="1" showInputMessage="1" showErrorMessage="1" sqref="B5" xr:uid="{095471AF-2980-4974-9250-CC5A071C79DF}">
      <formula1>$B$113:$B$114</formula1>
    </dataValidation>
    <dataValidation type="list" allowBlank="1" showInputMessage="1" showErrorMessage="1" sqref="F85:F88 F10 F36:F37 F34 F91:F94 F46:F59 F76:F80 F62:F63 F70 F42 F65:F66 F29:F31 F13:F17" xr:uid="{2ED626D9-E3A0-4EFC-B59F-CC6385347409}">
      <formula1>$B$118:$B$120</formula1>
    </dataValidation>
    <dataValidation type="list" allowBlank="1" showInputMessage="1" showErrorMessage="1" sqref="F21:F23 F83:F84 F64 F35" xr:uid="{1546B796-F723-49D2-A45E-172DE0A39650}">
      <formula1>$B$121:$B$123</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56CCD-8210-43D8-BCEE-87C533138188}">
  <dimension ref="A1"/>
  <sheetViews>
    <sheetView workbookViewId="0"/>
  </sheetViews>
  <sheetFormatPr baseColWidth="10"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F094B-A8DD-46ED-A92A-87882F82655C}">
  <dimension ref="A1"/>
  <sheetViews>
    <sheetView workbookViewId="0"/>
  </sheetViews>
  <sheetFormatPr baseColWidth="10"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EC2BC-0542-4E15-A970-EECB67FB519E}">
  <sheetPr codeName="Sheet11">
    <tabColor rgb="FF00B050"/>
  </sheetPr>
  <dimension ref="A1:L131"/>
  <sheetViews>
    <sheetView zoomScale="75" zoomScaleNormal="75" workbookViewId="0">
      <pane ySplit="1" topLeftCell="A92" activePane="bottomLeft" state="frozen"/>
      <selection pane="bottomLeft" activeCell="D94" sqref="D94"/>
    </sheetView>
  </sheetViews>
  <sheetFormatPr baseColWidth="10" defaultColWidth="9.109375" defaultRowHeight="14.4" x14ac:dyDescent="0.3"/>
  <cols>
    <col min="1" max="1" width="12.88671875" style="302" customWidth="1"/>
    <col min="2" max="2" width="19.6640625" customWidth="1"/>
    <col min="3" max="3" width="22.6640625" customWidth="1"/>
    <col min="4" max="4" width="18.109375" customWidth="1"/>
    <col min="5" max="6" width="27" style="301" customWidth="1"/>
    <col min="7" max="7" width="32.6640625" customWidth="1"/>
    <col min="8" max="8" width="14.88671875" bestFit="1" customWidth="1"/>
    <col min="9" max="10" width="18.33203125" customWidth="1"/>
    <col min="11" max="11" width="85" customWidth="1"/>
    <col min="12" max="12" width="32.109375" bestFit="1" customWidth="1"/>
  </cols>
  <sheetData>
    <row r="1" spans="1:12" ht="62.4" x14ac:dyDescent="0.3">
      <c r="A1" s="507" t="s">
        <v>929</v>
      </c>
      <c r="B1" s="469" t="s">
        <v>984</v>
      </c>
      <c r="C1" s="553" t="s">
        <v>985</v>
      </c>
      <c r="D1" s="470" t="s">
        <v>986</v>
      </c>
      <c r="E1" s="494" t="s">
        <v>763</v>
      </c>
      <c r="F1" s="520" t="s">
        <v>761</v>
      </c>
      <c r="G1" s="594" t="s">
        <v>987</v>
      </c>
      <c r="H1" s="564" t="s">
        <v>988</v>
      </c>
      <c r="I1" s="564" t="s">
        <v>989</v>
      </c>
      <c r="J1" s="521" t="s">
        <v>762</v>
      </c>
      <c r="K1" s="595" t="s">
        <v>990</v>
      </c>
      <c r="L1" s="446"/>
    </row>
    <row r="2" spans="1:12" ht="15.6" x14ac:dyDescent="0.3">
      <c r="A2" s="508"/>
      <c r="B2" s="455" t="s">
        <v>991</v>
      </c>
      <c r="C2" s="554"/>
      <c r="D2" s="456"/>
      <c r="E2" s="495"/>
      <c r="F2" s="495"/>
      <c r="G2" s="565"/>
      <c r="H2" s="565"/>
      <c r="I2" s="565"/>
      <c r="J2" s="519"/>
      <c r="K2" s="471"/>
      <c r="L2" s="446"/>
    </row>
    <row r="3" spans="1:12" ht="140.25" customHeight="1" x14ac:dyDescent="0.3">
      <c r="A3" s="600">
        <v>1</v>
      </c>
      <c r="B3" s="597" t="s">
        <v>992</v>
      </c>
      <c r="C3" s="596" t="s">
        <v>846</v>
      </c>
      <c r="D3" s="457"/>
      <c r="E3" s="525" t="s">
        <v>993</v>
      </c>
      <c r="F3" s="525" t="str">
        <f>_xlfn.CONCAT(B3,A3,C3)</f>
        <v>1.2.10 Área de la finca1Certificación de grupo</v>
      </c>
      <c r="G3" s="571" t="s">
        <v>994</v>
      </c>
      <c r="H3" s="452" t="s">
        <v>39</v>
      </c>
      <c r="I3" s="452" t="s">
        <v>764</v>
      </c>
      <c r="J3" s="603" t="str">
        <f>RIGHT(_xlfn.CONCAT(G3,H3),250)</f>
        <v>¿Tiene la expectativa de que cambien o se amplíen los sitios de producción de los miembros de los grupos?No</v>
      </c>
      <c r="K3" s="472" t="s">
        <v>995</v>
      </c>
      <c r="L3" s="446"/>
    </row>
    <row r="4" spans="1:12" ht="91.2" customHeight="1" x14ac:dyDescent="0.3">
      <c r="A4" s="600">
        <v>1</v>
      </c>
      <c r="B4" s="597" t="s">
        <v>992</v>
      </c>
      <c r="C4" s="596" t="s">
        <v>846</v>
      </c>
      <c r="D4" s="552"/>
      <c r="E4" s="596"/>
      <c r="F4" s="525" t="str">
        <f t="shared" ref="F4:F44" si="0">_xlfn.CONCAT(B4,A4,C4)</f>
        <v>1.2.10 Área de la finca1Certificación de grupo</v>
      </c>
      <c r="G4" s="571" t="s">
        <v>994</v>
      </c>
      <c r="H4" s="570" t="s">
        <v>882</v>
      </c>
      <c r="I4" s="566" t="s">
        <v>765</v>
      </c>
      <c r="J4" s="603" t="str">
        <f t="shared" ref="J4:J67" si="1">RIGHT(_xlfn.CONCAT(G4,H4),250)</f>
        <v>¿Tiene la expectativa de que cambien o se amplíen los sitios de producción de los miembros de los grupos?Sí</v>
      </c>
      <c r="K4" s="473" t="s">
        <v>996</v>
      </c>
      <c r="L4" s="446"/>
    </row>
    <row r="5" spans="1:12" ht="41.4" x14ac:dyDescent="0.3">
      <c r="A5" s="600">
        <v>1</v>
      </c>
      <c r="B5" s="597" t="s">
        <v>992</v>
      </c>
      <c r="C5" s="596" t="s">
        <v>766</v>
      </c>
      <c r="D5" s="552"/>
      <c r="E5" s="596"/>
      <c r="F5" s="525" t="str">
        <f t="shared" si="0"/>
        <v>1.2.10 Área de la finca1Grande</v>
      </c>
      <c r="G5" s="571" t="s">
        <v>997</v>
      </c>
      <c r="H5" s="452" t="s">
        <v>39</v>
      </c>
      <c r="I5" s="452" t="s">
        <v>764</v>
      </c>
      <c r="J5" s="603" t="str">
        <f t="shared" si="1"/>
        <v>¿Están cambiando o ampliando los sitios de producción? No</v>
      </c>
      <c r="K5" s="472" t="s">
        <v>995</v>
      </c>
      <c r="L5" s="446"/>
    </row>
    <row r="6" spans="1:12" ht="56.7" customHeight="1" x14ac:dyDescent="0.3">
      <c r="A6" s="600">
        <v>1</v>
      </c>
      <c r="B6" s="597" t="s">
        <v>992</v>
      </c>
      <c r="C6" s="596" t="s">
        <v>766</v>
      </c>
      <c r="D6" s="552"/>
      <c r="E6" s="596"/>
      <c r="F6" s="525" t="str">
        <f t="shared" si="0"/>
        <v>1.2.10 Área de la finca1Grande</v>
      </c>
      <c r="G6" s="571" t="s">
        <v>997</v>
      </c>
      <c r="H6" s="570" t="s">
        <v>882</v>
      </c>
      <c r="I6" s="566" t="s">
        <v>765</v>
      </c>
      <c r="J6" s="603" t="str">
        <f t="shared" si="1"/>
        <v>¿Están cambiando o ampliando los sitios de producción? Sí</v>
      </c>
      <c r="K6" s="473" t="s">
        <v>998</v>
      </c>
      <c r="L6" s="446"/>
    </row>
    <row r="7" spans="1:12" ht="195.75" customHeight="1" x14ac:dyDescent="0.3">
      <c r="A7" s="529">
        <v>2</v>
      </c>
      <c r="B7" s="599" t="s">
        <v>999</v>
      </c>
      <c r="C7" s="598" t="s">
        <v>846</v>
      </c>
      <c r="D7" s="503"/>
      <c r="E7" s="563" t="s">
        <v>1000</v>
      </c>
      <c r="F7" s="525" t="str">
        <f t="shared" si="0"/>
        <v>2.1 Trazabilidad2Certificación de grupo</v>
      </c>
      <c r="G7" s="601" t="s">
        <v>1001</v>
      </c>
      <c r="H7" s="571" t="s">
        <v>882</v>
      </c>
      <c r="I7" s="601" t="s">
        <v>764</v>
      </c>
      <c r="J7" s="603" t="str">
        <f t="shared" si="1"/>
        <v>¿Utiliza o va a utilizar intermediarios o subcontratistas* en su cadena de suministro?Sí</v>
      </c>
      <c r="K7" s="582" t="s">
        <v>1002</v>
      </c>
      <c r="L7" s="446"/>
    </row>
    <row r="8" spans="1:12" ht="99" customHeight="1" x14ac:dyDescent="0.3">
      <c r="A8" s="529">
        <v>2</v>
      </c>
      <c r="B8" s="599" t="s">
        <v>999</v>
      </c>
      <c r="C8" s="598" t="s">
        <v>846</v>
      </c>
      <c r="D8" s="528"/>
      <c r="E8" s="587" t="s">
        <v>1000</v>
      </c>
      <c r="F8" s="525" t="str">
        <f t="shared" si="0"/>
        <v>2.1 Trazabilidad2Certificación de grupo</v>
      </c>
      <c r="G8" s="601" t="s">
        <v>1001</v>
      </c>
      <c r="H8" s="571" t="s">
        <v>39</v>
      </c>
      <c r="I8" s="476" t="s">
        <v>764</v>
      </c>
      <c r="J8" s="603" t="str">
        <f t="shared" si="1"/>
        <v>¿Utiliza o va a utilizar intermediarios o subcontratistas* en su cadena de suministro?No</v>
      </c>
      <c r="K8" s="451" t="s">
        <v>1003</v>
      </c>
      <c r="L8" s="446"/>
    </row>
    <row r="9" spans="1:12" ht="124.2" x14ac:dyDescent="0.3">
      <c r="A9" s="529">
        <v>2</v>
      </c>
      <c r="B9" s="599" t="s">
        <v>999</v>
      </c>
      <c r="C9" s="598" t="s">
        <v>766</v>
      </c>
      <c r="D9" s="528"/>
      <c r="E9" s="586" t="s">
        <v>1004</v>
      </c>
      <c r="F9" s="525" t="str">
        <f t="shared" si="0"/>
        <v>2.1 Trazabilidad2Grande</v>
      </c>
      <c r="G9" s="601" t="s">
        <v>1005</v>
      </c>
      <c r="H9" s="571" t="s">
        <v>882</v>
      </c>
      <c r="I9" s="476" t="s">
        <v>765</v>
      </c>
      <c r="J9" s="603" t="str">
        <f t="shared" si="1"/>
        <v>¿Utiliza o va a utilizar subcontratistas* en su cadena de suministro?Sí</v>
      </c>
      <c r="K9" s="531" t="s">
        <v>1006</v>
      </c>
      <c r="L9" s="446"/>
    </row>
    <row r="10" spans="1:12" ht="84.9" customHeight="1" x14ac:dyDescent="0.3">
      <c r="A10" s="529">
        <v>2</v>
      </c>
      <c r="B10" s="599" t="s">
        <v>999</v>
      </c>
      <c r="C10" s="534" t="s">
        <v>766</v>
      </c>
      <c r="D10" s="530"/>
      <c r="E10" s="586" t="s">
        <v>1004</v>
      </c>
      <c r="F10" s="525" t="str">
        <f t="shared" si="0"/>
        <v>2.1 Trazabilidad2Grande</v>
      </c>
      <c r="G10" s="601" t="s">
        <v>1005</v>
      </c>
      <c r="H10" s="522" t="s">
        <v>39</v>
      </c>
      <c r="I10" s="567" t="s">
        <v>765</v>
      </c>
      <c r="J10" s="603" t="str">
        <f t="shared" si="1"/>
        <v>¿Utiliza o va a utilizar subcontratistas* en su cadena de suministro?No</v>
      </c>
      <c r="K10" s="531" t="s">
        <v>1007</v>
      </c>
      <c r="L10" s="446"/>
    </row>
    <row r="11" spans="1:12" ht="101.7" customHeight="1" x14ac:dyDescent="0.3">
      <c r="A11" s="529">
        <v>3</v>
      </c>
      <c r="B11" s="599" t="s">
        <v>999</v>
      </c>
      <c r="C11" s="598" t="s">
        <v>846</v>
      </c>
      <c r="D11" s="503"/>
      <c r="E11" s="586" t="s">
        <v>1008</v>
      </c>
      <c r="F11" s="525" t="str">
        <f t="shared" si="0"/>
        <v>2.1 Trazabilidad3Certificación de grupo</v>
      </c>
      <c r="G11" s="588" t="s">
        <v>1009</v>
      </c>
      <c r="H11" s="571" t="s">
        <v>882</v>
      </c>
      <c r="I11" s="601" t="s">
        <v>764</v>
      </c>
      <c r="J11" s="603" t="str">
        <f t="shared" si="1"/>
        <v>¿Tiene la expectativa de que los productores tengan dificultad con mantener registros (de trazabilidad)?Sí</v>
      </c>
      <c r="K11" s="474" t="s">
        <v>1010</v>
      </c>
      <c r="L11" s="446"/>
    </row>
    <row r="12" spans="1:12" ht="82.8" x14ac:dyDescent="0.3">
      <c r="A12" s="529">
        <v>3</v>
      </c>
      <c r="B12" s="599" t="s">
        <v>999</v>
      </c>
      <c r="C12" s="448" t="s">
        <v>846</v>
      </c>
      <c r="D12" s="450"/>
      <c r="E12" s="586" t="s">
        <v>1008</v>
      </c>
      <c r="F12" s="525" t="str">
        <f t="shared" si="0"/>
        <v>2.1 Trazabilidad3Certificación de grupo</v>
      </c>
      <c r="G12" s="588" t="s">
        <v>1009</v>
      </c>
      <c r="H12" s="570" t="s">
        <v>39</v>
      </c>
      <c r="I12" s="602" t="s">
        <v>764</v>
      </c>
      <c r="J12" s="603" t="str">
        <f t="shared" si="1"/>
        <v>¿Tiene la expectativa de que los productores tengan dificultad con mantener registros (de trazabilidad)?No</v>
      </c>
      <c r="K12" s="475" t="s">
        <v>995</v>
      </c>
      <c r="L12" s="446"/>
    </row>
    <row r="13" spans="1:12" ht="51.9" customHeight="1" x14ac:dyDescent="0.3">
      <c r="A13" s="529">
        <v>4</v>
      </c>
      <c r="B13" s="599" t="s">
        <v>999</v>
      </c>
      <c r="C13" s="448" t="s">
        <v>846</v>
      </c>
      <c r="D13" s="450"/>
      <c r="E13" s="586" t="s">
        <v>1011</v>
      </c>
      <c r="F13" s="525" t="str">
        <f t="shared" si="0"/>
        <v>2.1 Trazabilidad4Certificación de grupo</v>
      </c>
      <c r="G13" s="588" t="s">
        <v>1012</v>
      </c>
      <c r="H13" s="570" t="s">
        <v>882</v>
      </c>
      <c r="I13" s="602" t="s">
        <v>764</v>
      </c>
      <c r="J13" s="603" t="str">
        <f t="shared" si="1"/>
        <v>¿Maneja o va a manejar (la administración) solamente productos certificados por Rainforest Alliance y/o sólo va a comprar de los productores certificados por Rainforest Alliance?Sí</v>
      </c>
      <c r="K13" s="475" t="s">
        <v>1013</v>
      </c>
      <c r="L13" s="446"/>
    </row>
    <row r="14" spans="1:12" ht="151.80000000000001" x14ac:dyDescent="0.3">
      <c r="A14" s="529">
        <v>4</v>
      </c>
      <c r="B14" s="599" t="s">
        <v>999</v>
      </c>
      <c r="C14" s="598" t="s">
        <v>846</v>
      </c>
      <c r="D14" s="528"/>
      <c r="E14" s="586" t="s">
        <v>1011</v>
      </c>
      <c r="F14" s="525" t="str">
        <f t="shared" si="0"/>
        <v>2.1 Trazabilidad4Certificación de grupo</v>
      </c>
      <c r="G14" s="588" t="s">
        <v>1012</v>
      </c>
      <c r="H14" s="571" t="s">
        <v>39</v>
      </c>
      <c r="I14" s="601" t="s">
        <v>764</v>
      </c>
      <c r="J14" s="603" t="str">
        <f t="shared" si="1"/>
        <v>¿Maneja o va a manejar (la administración) solamente productos certificados por Rainforest Alliance y/o sólo va a comprar de los productores certificados por Rainforest Alliance?No</v>
      </c>
      <c r="K14" s="474" t="s">
        <v>1014</v>
      </c>
      <c r="L14" s="446"/>
    </row>
    <row r="15" spans="1:12" ht="104.25" customHeight="1" x14ac:dyDescent="0.3">
      <c r="A15" s="529">
        <v>5</v>
      </c>
      <c r="B15" s="599" t="s">
        <v>999</v>
      </c>
      <c r="C15" s="598" t="s">
        <v>846</v>
      </c>
      <c r="D15" s="503"/>
      <c r="E15" s="586" t="s">
        <v>1015</v>
      </c>
      <c r="F15" s="525" t="str">
        <f t="shared" si="0"/>
        <v>2.1 Trazabilidad5Certificación de grupo</v>
      </c>
      <c r="G15" s="601" t="s">
        <v>1016</v>
      </c>
      <c r="H15" s="571" t="s">
        <v>882</v>
      </c>
      <c r="I15" s="601" t="s">
        <v>765</v>
      </c>
      <c r="J15" s="603" t="str">
        <f t="shared" si="1"/>
        <v>¿Tienen los miembros del grupo acceso a diferentes puntos de venta / diferentes compradores para su producto certificado?Sí</v>
      </c>
      <c r="K15" s="474" t="s">
        <v>1017</v>
      </c>
      <c r="L15" s="446"/>
    </row>
    <row r="16" spans="1:12" ht="96.6" x14ac:dyDescent="0.3">
      <c r="A16" s="529">
        <v>5</v>
      </c>
      <c r="B16" s="599" t="s">
        <v>999</v>
      </c>
      <c r="C16" s="448" t="s">
        <v>846</v>
      </c>
      <c r="D16" s="450"/>
      <c r="E16" s="586" t="s">
        <v>1015</v>
      </c>
      <c r="F16" s="525" t="str">
        <f t="shared" si="0"/>
        <v>2.1 Trazabilidad5Certificación de grupo</v>
      </c>
      <c r="G16" s="601" t="s">
        <v>1016</v>
      </c>
      <c r="H16" s="570" t="s">
        <v>39</v>
      </c>
      <c r="I16" s="602" t="s">
        <v>765</v>
      </c>
      <c r="J16" s="603" t="str">
        <f t="shared" si="1"/>
        <v>¿Tienen los miembros del grupo acceso a diferentes puntos de venta / diferentes compradores para su producto certificado?No</v>
      </c>
      <c r="K16" s="475" t="s">
        <v>995</v>
      </c>
      <c r="L16" s="446"/>
    </row>
    <row r="17" spans="1:12" ht="113.1" customHeight="1" x14ac:dyDescent="0.3">
      <c r="A17" s="529">
        <v>6</v>
      </c>
      <c r="B17" s="599" t="s">
        <v>999</v>
      </c>
      <c r="C17" s="598" t="s">
        <v>846</v>
      </c>
      <c r="D17" s="503"/>
      <c r="E17" s="586" t="s">
        <v>1018</v>
      </c>
      <c r="F17" s="525" t="str">
        <f t="shared" si="0"/>
        <v>2.1 Trazabilidad6Certificación de grupo</v>
      </c>
      <c r="G17" s="601" t="s">
        <v>1019</v>
      </c>
      <c r="H17" s="571" t="s">
        <v>882</v>
      </c>
      <c r="I17" s="601" t="s">
        <v>765</v>
      </c>
      <c r="J17" s="603" t="str">
        <f t="shared" si="1"/>
        <v>¿Los miembros del grupo suelen depender de los operadores de las fincas para administrar su finca?Sí</v>
      </c>
      <c r="K17" s="474" t="s">
        <v>1020</v>
      </c>
      <c r="L17" s="446"/>
    </row>
    <row r="18" spans="1:12" ht="96.6" x14ac:dyDescent="0.3">
      <c r="A18" s="529">
        <v>6</v>
      </c>
      <c r="B18" s="599" t="s">
        <v>999</v>
      </c>
      <c r="C18" s="448" t="s">
        <v>846</v>
      </c>
      <c r="D18" s="450"/>
      <c r="E18" s="586" t="s">
        <v>1018</v>
      </c>
      <c r="F18" s="525" t="str">
        <f t="shared" si="0"/>
        <v>2.1 Trazabilidad6Certificación de grupo</v>
      </c>
      <c r="G18" s="601" t="s">
        <v>1019</v>
      </c>
      <c r="H18" s="570" t="s">
        <v>39</v>
      </c>
      <c r="I18" s="602" t="s">
        <v>765</v>
      </c>
      <c r="J18" s="603" t="str">
        <f t="shared" si="1"/>
        <v>¿Los miembros del grupo suelen depender de los operadores de las fincas para administrar su finca?No</v>
      </c>
      <c r="K18" s="475" t="s">
        <v>995</v>
      </c>
      <c r="L18" s="446"/>
    </row>
    <row r="19" spans="1:12" ht="138" x14ac:dyDescent="0.3">
      <c r="A19" s="529">
        <v>7</v>
      </c>
      <c r="B19" s="599" t="s">
        <v>1021</v>
      </c>
      <c r="C19" s="448" t="s">
        <v>846</v>
      </c>
      <c r="D19" s="450"/>
      <c r="E19" s="586" t="s">
        <v>1022</v>
      </c>
      <c r="F19" s="525" t="str">
        <f t="shared" si="0"/>
        <v>Productividad y rentabilidad, se relaciona con el: 2.1.2 rendimiento cosechado; 1.3.6 insumos financieros y destrezas; 1.3.7 diversificación; 3.1. costos de producción e ingreso digno7Certificación de grupo</v>
      </c>
      <c r="G19" s="601" t="s">
        <v>1023</v>
      </c>
      <c r="H19" s="602" t="s">
        <v>882</v>
      </c>
      <c r="I19" s="602" t="s">
        <v>765</v>
      </c>
      <c r="J19" s="603" t="str">
        <f t="shared" si="1"/>
        <v>¿El rendimiento medio del cultivo certificado de los miembros del grupo es igual o superior al nivel de rendimiento óptimo en su región?Sí</v>
      </c>
      <c r="K19" s="475" t="s">
        <v>995</v>
      </c>
      <c r="L19" s="446"/>
    </row>
    <row r="20" spans="1:12" ht="138" x14ac:dyDescent="0.3">
      <c r="A20" s="529">
        <v>7</v>
      </c>
      <c r="B20" s="599" t="s">
        <v>1021</v>
      </c>
      <c r="C20" s="598" t="s">
        <v>846</v>
      </c>
      <c r="D20" s="503"/>
      <c r="E20" s="586" t="s">
        <v>1022</v>
      </c>
      <c r="F20" s="525" t="str">
        <f t="shared" si="0"/>
        <v>Productividad y rentabilidad, se relaciona con el: 2.1.2 rendimiento cosechado; 1.3.6 insumos financieros y destrezas; 1.3.7 diversificación; 3.1. costos de producción e ingreso digno7Certificación de grupo</v>
      </c>
      <c r="G20" s="601" t="s">
        <v>1023</v>
      </c>
      <c r="H20" s="601" t="s">
        <v>867</v>
      </c>
      <c r="I20" s="476" t="s">
        <v>765</v>
      </c>
      <c r="J20" s="603" t="str">
        <f t="shared" si="1"/>
        <v>¿El rendimiento medio del cultivo certificado de los miembros del grupo es igual o superior al nivel de rendimiento óptimo en su región?No/No sabe</v>
      </c>
      <c r="K20" s="531" t="s">
        <v>1024</v>
      </c>
      <c r="L20" s="446"/>
    </row>
    <row r="21" spans="1:12" ht="138" x14ac:dyDescent="0.3">
      <c r="A21" s="600">
        <v>8</v>
      </c>
      <c r="B21" s="599" t="s">
        <v>1021</v>
      </c>
      <c r="C21" s="598" t="s">
        <v>846</v>
      </c>
      <c r="D21" s="450"/>
      <c r="E21" s="449" t="s">
        <v>1025</v>
      </c>
      <c r="F21" s="525" t="str">
        <f t="shared" si="0"/>
        <v>Productividad y rentabilidad, se relaciona con el: 2.1.2 rendimiento cosechado; 1.3.6 insumos financieros y destrezas; 1.3.7 diversificación; 3.1. costos de producción e ingreso digno8Certificación de grupo</v>
      </c>
      <c r="G21" s="588" t="s">
        <v>1026</v>
      </c>
      <c r="H21" s="602" t="s">
        <v>882</v>
      </c>
      <c r="I21" s="602" t="s">
        <v>765</v>
      </c>
      <c r="J21" s="603" t="str">
        <f t="shared" si="1"/>
        <v>¿Todos los miembros del grupo tienen acceso a financiamiento, insumos agrícolas y conocimientos adecuados para optimizar la productividad?Sí</v>
      </c>
      <c r="K21" s="475" t="s">
        <v>995</v>
      </c>
      <c r="L21" s="446"/>
    </row>
    <row r="22" spans="1:12" ht="103.95" customHeight="1" x14ac:dyDescent="0.3">
      <c r="A22" s="600">
        <v>8</v>
      </c>
      <c r="B22" s="599" t="s">
        <v>1021</v>
      </c>
      <c r="C22" s="598" t="s">
        <v>846</v>
      </c>
      <c r="D22" s="528"/>
      <c r="E22" s="449" t="s">
        <v>1025</v>
      </c>
      <c r="F22" s="525" t="str">
        <f t="shared" si="0"/>
        <v>Productividad y rentabilidad, se relaciona con el: 2.1.2 rendimiento cosechado; 1.3.6 insumos financieros y destrezas; 1.3.7 diversificación; 3.1. costos de producción e ingreso digno8Certificación de grupo</v>
      </c>
      <c r="G22" s="588" t="s">
        <v>1026</v>
      </c>
      <c r="H22" s="601" t="s">
        <v>1027</v>
      </c>
      <c r="I22" s="601" t="s">
        <v>765</v>
      </c>
      <c r="J22" s="603" t="str">
        <f t="shared" si="1"/>
        <v>¿Todos los miembros del grupo tienen acceso a financiamiento, insumos agrícolas y conocimientos adecuados para optimizar la productividad?No/no sabe</v>
      </c>
      <c r="K22" s="474" t="s">
        <v>1028</v>
      </c>
      <c r="L22" s="446"/>
    </row>
    <row r="23" spans="1:12" ht="138" x14ac:dyDescent="0.3">
      <c r="A23" s="600">
        <v>9</v>
      </c>
      <c r="B23" s="599" t="s">
        <v>1021</v>
      </c>
      <c r="C23" s="448" t="s">
        <v>846</v>
      </c>
      <c r="D23" s="450"/>
      <c r="E23" s="586" t="s">
        <v>1029</v>
      </c>
      <c r="F23" s="525" t="str">
        <f t="shared" si="0"/>
        <v>Productividad y rentabilidad, se relaciona con el: 2.1.2 rendimiento cosechado; 1.3.6 insumos financieros y destrezas; 1.3.7 diversificación; 3.1. costos de producción e ingreso digno9Certificación de grupo</v>
      </c>
      <c r="G23" s="601" t="s">
        <v>1030</v>
      </c>
      <c r="H23" s="602" t="s">
        <v>882</v>
      </c>
      <c r="I23" s="602" t="s">
        <v>765</v>
      </c>
      <c r="J23" s="603" t="str">
        <f t="shared" si="1"/>
        <v>¿Todos los miembros del grupo ganan un ingreso digno con la producción del cultivo certificado?Sí</v>
      </c>
      <c r="K23" s="475" t="s">
        <v>995</v>
      </c>
      <c r="L23" s="446"/>
    </row>
    <row r="24" spans="1:12" ht="196.5" customHeight="1" x14ac:dyDescent="0.3">
      <c r="A24" s="600">
        <v>9</v>
      </c>
      <c r="B24" s="599" t="s">
        <v>1021</v>
      </c>
      <c r="C24" s="598" t="s">
        <v>846</v>
      </c>
      <c r="D24" s="503"/>
      <c r="E24" s="586" t="s">
        <v>1029</v>
      </c>
      <c r="F24" s="525" t="str">
        <f t="shared" si="0"/>
        <v>Productividad y rentabilidad, se relaciona con el: 2.1.2 rendimiento cosechado; 1.3.6 insumos financieros y destrezas; 1.3.7 diversificación; 3.1. costos de producción e ingreso digno9Certificación de grupo</v>
      </c>
      <c r="G24" s="601" t="s">
        <v>1030</v>
      </c>
      <c r="H24" s="601" t="s">
        <v>1027</v>
      </c>
      <c r="I24" s="601" t="s">
        <v>765</v>
      </c>
      <c r="J24" s="603" t="str">
        <f t="shared" si="1"/>
        <v>¿Todos los miembros del grupo ganan un ingreso digno con la producción del cultivo certificado?No/no sabe</v>
      </c>
      <c r="K24" s="476" t="s">
        <v>1031</v>
      </c>
      <c r="L24" s="446"/>
    </row>
    <row r="25" spans="1:12" ht="15.6" x14ac:dyDescent="0.3">
      <c r="A25" s="508"/>
      <c r="B25" s="460" t="s">
        <v>1032</v>
      </c>
      <c r="C25" s="554"/>
      <c r="D25" s="456"/>
      <c r="E25" s="454"/>
      <c r="F25" s="525" t="str">
        <f t="shared" si="0"/>
        <v>Prácticas agrícolas</v>
      </c>
      <c r="G25" s="565"/>
      <c r="H25" s="452" t="s">
        <v>39</v>
      </c>
      <c r="I25" s="565"/>
      <c r="J25" s="603" t="str">
        <f t="shared" ref="J25" si="2">_xlfn.CONCAT(G25,H25)</f>
        <v>No</v>
      </c>
      <c r="K25" s="471"/>
      <c r="L25" s="446"/>
    </row>
    <row r="26" spans="1:12" ht="217.5" customHeight="1" x14ac:dyDescent="0.3">
      <c r="A26" s="529">
        <v>10</v>
      </c>
      <c r="B26" s="597" t="s">
        <v>1033</v>
      </c>
      <c r="C26" s="534" t="s">
        <v>846</v>
      </c>
      <c r="D26" s="503" t="s">
        <v>1034</v>
      </c>
      <c r="E26" s="525" t="s">
        <v>1035</v>
      </c>
      <c r="F26" s="525" t="str">
        <f t="shared" si="0"/>
        <v>4.6 Manejo de agroquímicos10Certificación de grupo</v>
      </c>
      <c r="G26" s="588" t="s">
        <v>1036</v>
      </c>
      <c r="H26" s="570" t="s">
        <v>882</v>
      </c>
      <c r="I26" s="601" t="s">
        <v>764</v>
      </c>
      <c r="J26" s="603" t="str">
        <f t="shared" si="1"/>
        <v>Lista de agroquímicos prohibidos de Rainforest Alliance :
                                          ¿Es una práctica común en la región el uso de uno o más de los agroquímicos de la Lista de Productos Prohibidos de Rainforest Alliance en la finca?Sí</v>
      </c>
      <c r="K26" s="532" t="s">
        <v>1037</v>
      </c>
      <c r="L26" s="446"/>
    </row>
    <row r="27" spans="1:12" ht="116.25" customHeight="1" x14ac:dyDescent="0.3">
      <c r="A27" s="529">
        <v>10</v>
      </c>
      <c r="B27" s="597" t="s">
        <v>1033</v>
      </c>
      <c r="C27" s="596" t="s">
        <v>846</v>
      </c>
      <c r="D27" s="450" t="s">
        <v>1034</v>
      </c>
      <c r="E27" s="525" t="s">
        <v>1035</v>
      </c>
      <c r="F27" s="525" t="str">
        <f t="shared" si="0"/>
        <v>4.6 Manejo de agroquímicos10Certificación de grupo</v>
      </c>
      <c r="G27" s="588" t="s">
        <v>1036</v>
      </c>
      <c r="H27" s="452" t="s">
        <v>39</v>
      </c>
      <c r="I27" s="602" t="s">
        <v>764</v>
      </c>
      <c r="J27" s="603" t="str">
        <f t="shared" si="1"/>
        <v>Lista de agroquímicos prohibidos de Rainforest Alliance :
                                          ¿Es una práctica común en la región el uso de uno o más de los agroquímicos de la Lista de Productos Prohibidos de Rainforest Alliance en la finca?No</v>
      </c>
      <c r="K27" s="475" t="s">
        <v>995</v>
      </c>
      <c r="L27" s="446"/>
    </row>
    <row r="28" spans="1:12" ht="172.95" customHeight="1" x14ac:dyDescent="0.3">
      <c r="A28" s="529">
        <v>10</v>
      </c>
      <c r="B28" s="597" t="s">
        <v>1033</v>
      </c>
      <c r="C28" s="534" t="s">
        <v>766</v>
      </c>
      <c r="D28" s="503" t="s">
        <v>1034</v>
      </c>
      <c r="E28" s="525" t="s">
        <v>1035</v>
      </c>
      <c r="F28" s="525" t="str">
        <f t="shared" si="0"/>
        <v>4.6 Manejo de agroquímicos10Grande</v>
      </c>
      <c r="G28" s="588" t="s">
        <v>1038</v>
      </c>
      <c r="H28" s="570" t="s">
        <v>882</v>
      </c>
      <c r="I28" s="601" t="s">
        <v>764</v>
      </c>
      <c r="J28" s="603" t="str">
        <f t="shared" si="1"/>
        <v>Revise la Lista de agroquímicos prohibidos de Rainforest Alliance:
¿utiliza uno o más de los productos agroquímicos de la Lista de productos prohibidos de Rainforest Alliance en la finca? Sí</v>
      </c>
      <c r="K28" s="532" t="s">
        <v>1039</v>
      </c>
      <c r="L28" s="446"/>
    </row>
    <row r="29" spans="1:12" ht="179.4" x14ac:dyDescent="0.3">
      <c r="A29" s="529">
        <v>10</v>
      </c>
      <c r="B29" s="597" t="s">
        <v>1033</v>
      </c>
      <c r="C29" s="596" t="s">
        <v>766</v>
      </c>
      <c r="D29" s="450" t="s">
        <v>1034</v>
      </c>
      <c r="E29" s="525" t="s">
        <v>1035</v>
      </c>
      <c r="F29" s="525" t="str">
        <f t="shared" si="0"/>
        <v>4.6 Manejo de agroquímicos10Grande</v>
      </c>
      <c r="G29" s="588" t="s">
        <v>1040</v>
      </c>
      <c r="H29" s="571" t="s">
        <v>39</v>
      </c>
      <c r="I29" s="602" t="s">
        <v>765</v>
      </c>
      <c r="J29" s="603" t="str">
        <f t="shared" si="1"/>
        <v>Revise la Lista de agroquímicos prohibidos de Rainforest Alliance:
¿utiliza uno o más de los productos agroquímicos de la Lista de productos prohibidos de Rainforest Alliance en la finca? No</v>
      </c>
      <c r="K29" s="475" t="s">
        <v>995</v>
      </c>
      <c r="L29" s="446"/>
    </row>
    <row r="30" spans="1:12" ht="151.80000000000001" x14ac:dyDescent="0.3">
      <c r="A30" s="529">
        <v>11</v>
      </c>
      <c r="B30" s="597" t="s">
        <v>1033</v>
      </c>
      <c r="C30" s="596" t="s">
        <v>846</v>
      </c>
      <c r="D30" s="450" t="s">
        <v>1034</v>
      </c>
      <c r="E30" s="525" t="s">
        <v>1041</v>
      </c>
      <c r="F30" s="525" t="str">
        <f t="shared" si="0"/>
        <v>4.6 Manejo de agroquímicos11Certificación de grupo</v>
      </c>
      <c r="G30" s="601" t="s">
        <v>1042</v>
      </c>
      <c r="H30" s="570" t="s">
        <v>882</v>
      </c>
      <c r="I30" s="602" t="s">
        <v>764</v>
      </c>
      <c r="J30" s="603" t="str">
        <f t="shared" si="1"/>
        <v>¿Es una práctica común que los productores prueben primero los métodos biológicos, físicos y otros métodos de control no químicos (MIP) para el control de plagas antes de utilizar productos agroquímicos?Sí</v>
      </c>
      <c r="K30" s="475" t="s">
        <v>995</v>
      </c>
      <c r="L30" s="446"/>
    </row>
    <row r="31" spans="1:12" ht="152.4" customHeight="1" x14ac:dyDescent="0.3">
      <c r="A31" s="509">
        <v>11</v>
      </c>
      <c r="B31" s="597" t="s">
        <v>1033</v>
      </c>
      <c r="C31" s="534" t="s">
        <v>846</v>
      </c>
      <c r="D31" s="503" t="s">
        <v>1034</v>
      </c>
      <c r="E31" s="525" t="s">
        <v>1041</v>
      </c>
      <c r="F31" s="525" t="str">
        <f t="shared" si="0"/>
        <v>4.6 Manejo de agroquímicos11Certificación de grupo</v>
      </c>
      <c r="G31" s="601" t="s">
        <v>1042</v>
      </c>
      <c r="H31" s="570" t="s">
        <v>39</v>
      </c>
      <c r="I31" s="601" t="s">
        <v>764</v>
      </c>
      <c r="J31" s="603" t="str">
        <f t="shared" si="1"/>
        <v>¿Es una práctica común que los productores prueben primero los métodos biológicos, físicos y otros métodos de control no químicos (MIP) para el control de plagas antes de utilizar productos agroquímicos?No</v>
      </c>
      <c r="K31" s="477" t="s">
        <v>1043</v>
      </c>
      <c r="L31" s="446"/>
    </row>
    <row r="32" spans="1:12" ht="45.45" customHeight="1" x14ac:dyDescent="0.3">
      <c r="A32" s="509">
        <v>12</v>
      </c>
      <c r="B32" s="597" t="s">
        <v>1033</v>
      </c>
      <c r="C32" s="596" t="s">
        <v>846</v>
      </c>
      <c r="D32" s="450" t="s">
        <v>1034</v>
      </c>
      <c r="E32" s="458" t="s">
        <v>1044</v>
      </c>
      <c r="F32" s="525" t="str">
        <f t="shared" si="0"/>
        <v>4.6 Manejo de agroquímicos12Certificación de grupo</v>
      </c>
      <c r="G32" s="601" t="s">
        <v>1045</v>
      </c>
      <c r="H32" s="571" t="s">
        <v>882</v>
      </c>
      <c r="I32" s="602" t="s">
        <v>764</v>
      </c>
      <c r="J32" s="603" t="str">
        <f t="shared" si="1"/>
        <v>¿Es una práctica común que los miembros del grupo y/o sus trabajadores utilicen Equipos de Protección Personal (EPP) para la aplicación de agroquímicos? Sí</v>
      </c>
      <c r="K32" s="475" t="s">
        <v>995</v>
      </c>
      <c r="L32" s="446"/>
    </row>
    <row r="33" spans="1:12" ht="168.9" customHeight="1" x14ac:dyDescent="0.3">
      <c r="A33" s="509">
        <v>12</v>
      </c>
      <c r="B33" s="597" t="s">
        <v>1033</v>
      </c>
      <c r="C33" s="534" t="s">
        <v>846</v>
      </c>
      <c r="D33" s="503" t="s">
        <v>1034</v>
      </c>
      <c r="E33" s="458" t="s">
        <v>1044</v>
      </c>
      <c r="F33" s="525" t="str">
        <f t="shared" si="0"/>
        <v>4.6 Manejo de agroquímicos12Certificación de grupo</v>
      </c>
      <c r="G33" s="601" t="s">
        <v>1045</v>
      </c>
      <c r="H33" s="571" t="s">
        <v>39</v>
      </c>
      <c r="I33" s="601" t="s">
        <v>764</v>
      </c>
      <c r="J33" s="603" t="str">
        <f t="shared" si="1"/>
        <v>¿Es una práctica común que los miembros del grupo y/o sus trabajadores utilicen Equipos de Protección Personal (EPP) para la aplicación de agroquímicos? No</v>
      </c>
      <c r="K33" s="532" t="s">
        <v>1046</v>
      </c>
      <c r="L33" s="446"/>
    </row>
    <row r="34" spans="1:12" ht="51" customHeight="1" x14ac:dyDescent="0.3">
      <c r="A34" s="509">
        <v>12</v>
      </c>
      <c r="B34" s="597" t="s">
        <v>1033</v>
      </c>
      <c r="C34" s="596" t="s">
        <v>766</v>
      </c>
      <c r="D34" s="450" t="s">
        <v>1034</v>
      </c>
      <c r="E34" s="458" t="s">
        <v>1044</v>
      </c>
      <c r="F34" s="525" t="str">
        <f t="shared" si="0"/>
        <v>4.6 Manejo de agroquímicos12Grande</v>
      </c>
      <c r="G34" s="601" t="s">
        <v>1047</v>
      </c>
      <c r="H34" s="570" t="s">
        <v>882</v>
      </c>
      <c r="I34" s="568" t="s">
        <v>764</v>
      </c>
      <c r="J34" s="603" t="str">
        <f t="shared" si="1"/>
        <v>¿Todos los trabajadores que aplican productos agroquímicos por aspersión utilizan el equipo de protección personal (EPP) correcto en todo momento cuando aplican productos agroquímicos?Sí</v>
      </c>
      <c r="K34" s="475" t="s">
        <v>995</v>
      </c>
      <c r="L34" s="446"/>
    </row>
    <row r="35" spans="1:12" ht="218.25" customHeight="1" x14ac:dyDescent="0.3">
      <c r="A35" s="509">
        <v>12</v>
      </c>
      <c r="B35" s="597" t="s">
        <v>1033</v>
      </c>
      <c r="C35" s="534" t="s">
        <v>766</v>
      </c>
      <c r="D35" s="503" t="s">
        <v>1034</v>
      </c>
      <c r="E35" s="458" t="s">
        <v>1044</v>
      </c>
      <c r="F35" s="525" t="str">
        <f t="shared" si="0"/>
        <v>4.6 Manejo de agroquímicos12Grande</v>
      </c>
      <c r="G35" s="601" t="s">
        <v>1047</v>
      </c>
      <c r="H35" s="571" t="s">
        <v>39</v>
      </c>
      <c r="I35" s="569" t="s">
        <v>764</v>
      </c>
      <c r="J35" s="603" t="str">
        <f t="shared" si="1"/>
        <v>¿Todos los trabajadores que aplican productos agroquímicos por aspersión utilizan el equipo de protección personal (EPP) correcto en todo momento cuando aplican productos agroquímicos?No</v>
      </c>
      <c r="K35" s="532" t="s">
        <v>1048</v>
      </c>
      <c r="L35" s="446"/>
    </row>
    <row r="36" spans="1:12" ht="38.25" customHeight="1" x14ac:dyDescent="0.3">
      <c r="A36" s="600">
        <v>13</v>
      </c>
      <c r="B36" s="597" t="s">
        <v>1049</v>
      </c>
      <c r="C36" s="596" t="s">
        <v>765</v>
      </c>
      <c r="D36" s="461"/>
      <c r="E36" s="458" t="s">
        <v>1050</v>
      </c>
      <c r="F36" s="525" t="str">
        <f t="shared" si="0"/>
        <v>4.4 Fertilidad y conservación del suelo13Todos</v>
      </c>
      <c r="G36" s="588" t="s">
        <v>1051</v>
      </c>
      <c r="H36" s="570" t="s">
        <v>882</v>
      </c>
      <c r="I36" s="570" t="s">
        <v>765</v>
      </c>
      <c r="J36" s="603" t="str">
        <f t="shared" si="1"/>
        <v>¿Hay zonas que tengan una pendiente superior a 1 m de subida y más de 3 m de recorrido en una superficie &gt;0.1 ha?Sí</v>
      </c>
      <c r="K36" s="473" t="s">
        <v>1052</v>
      </c>
      <c r="L36" s="446"/>
    </row>
    <row r="37" spans="1:12" ht="82.8" x14ac:dyDescent="0.3">
      <c r="A37" s="600">
        <v>13</v>
      </c>
      <c r="B37" s="597" t="s">
        <v>1049</v>
      </c>
      <c r="C37" s="596" t="s">
        <v>765</v>
      </c>
      <c r="D37" s="461"/>
      <c r="E37" s="458" t="s">
        <v>1050</v>
      </c>
      <c r="F37" s="525" t="str">
        <f t="shared" si="0"/>
        <v>4.4 Fertilidad y conservación del suelo13Todos</v>
      </c>
      <c r="G37" s="588" t="s">
        <v>1051</v>
      </c>
      <c r="H37" s="602" t="s">
        <v>39</v>
      </c>
      <c r="I37" s="570" t="s">
        <v>765</v>
      </c>
      <c r="J37" s="603" t="str">
        <f t="shared" si="1"/>
        <v>¿Hay zonas que tengan una pendiente superior a 1 m de subida y más de 3 m de recorrido en una superficie &gt;0.1 ha?No</v>
      </c>
      <c r="K37" s="473" t="s">
        <v>1053</v>
      </c>
      <c r="L37" s="446"/>
    </row>
    <row r="38" spans="1:12" ht="38.25" customHeight="1" x14ac:dyDescent="0.3">
      <c r="A38" s="600">
        <v>14</v>
      </c>
      <c r="B38" s="597" t="s">
        <v>1049</v>
      </c>
      <c r="C38" s="596" t="s">
        <v>765</v>
      </c>
      <c r="D38" s="461"/>
      <c r="E38" s="458" t="s">
        <v>1054</v>
      </c>
      <c r="F38" s="525" t="str">
        <f t="shared" si="0"/>
        <v>4.4 Fertilidad y conservación del suelo14Todos</v>
      </c>
      <c r="G38" s="588" t="s">
        <v>1055</v>
      </c>
      <c r="H38" s="601" t="s">
        <v>882</v>
      </c>
      <c r="I38" s="570" t="s">
        <v>765</v>
      </c>
      <c r="J38" s="603" t="str">
        <f t="shared" si="1"/>
        <v>¿Existen zonas en la finca o en las fincas de los miembros del grupo donde ocurren largos períodos donde se queda el agua estancada después de la lluvia?Sí</v>
      </c>
      <c r="K38" s="473" t="s">
        <v>1056</v>
      </c>
      <c r="L38" s="446"/>
    </row>
    <row r="39" spans="1:12" ht="110.4" x14ac:dyDescent="0.3">
      <c r="A39" s="600">
        <v>14</v>
      </c>
      <c r="B39" s="597" t="s">
        <v>1049</v>
      </c>
      <c r="C39" s="596" t="s">
        <v>765</v>
      </c>
      <c r="D39" s="461"/>
      <c r="E39" s="458" t="s">
        <v>1054</v>
      </c>
      <c r="F39" s="525" t="str">
        <f t="shared" si="0"/>
        <v>4.4 Fertilidad y conservación del suelo14Todos</v>
      </c>
      <c r="G39" s="588" t="s">
        <v>1055</v>
      </c>
      <c r="H39" s="601" t="s">
        <v>867</v>
      </c>
      <c r="I39" s="570" t="s">
        <v>765</v>
      </c>
      <c r="J39" s="603" t="str">
        <f t="shared" si="1"/>
        <v>¿Existen zonas en la finca o en las fincas de los miembros del grupo donde ocurren largos períodos donde se queda el agua estancada después de la lluvia?No/No sabe</v>
      </c>
      <c r="K39" s="472" t="s">
        <v>995</v>
      </c>
      <c r="L39" s="446"/>
    </row>
    <row r="40" spans="1:12" ht="55.2" x14ac:dyDescent="0.3">
      <c r="A40" s="600">
        <v>15</v>
      </c>
      <c r="B40" s="597" t="s">
        <v>1049</v>
      </c>
      <c r="C40" s="534" t="s">
        <v>765</v>
      </c>
      <c r="D40" s="530"/>
      <c r="E40" s="458" t="s">
        <v>1054</v>
      </c>
      <c r="F40" s="525" t="str">
        <f t="shared" si="0"/>
        <v>4.4 Fertilidad y conservación del suelo15Todos</v>
      </c>
      <c r="G40" s="588" t="s">
        <v>1057</v>
      </c>
      <c r="H40" s="601" t="s">
        <v>882</v>
      </c>
      <c r="I40" s="571" t="s">
        <v>765</v>
      </c>
      <c r="J40" s="603" t="str">
        <f t="shared" si="1"/>
        <v>¿Es un problema el alto nivel de las aguas subterráneas en ciertas zonas?Sí</v>
      </c>
      <c r="K40" s="583" t="s">
        <v>1058</v>
      </c>
      <c r="L40" s="446"/>
    </row>
    <row r="41" spans="1:12" ht="55.2" x14ac:dyDescent="0.3">
      <c r="A41" s="530">
        <v>15</v>
      </c>
      <c r="B41" s="597" t="s">
        <v>1049</v>
      </c>
      <c r="C41" s="596" t="s">
        <v>765</v>
      </c>
      <c r="D41" s="461"/>
      <c r="E41" s="458" t="s">
        <v>1054</v>
      </c>
      <c r="F41" s="525" t="str">
        <f t="shared" si="0"/>
        <v>4.4 Fertilidad y conservación del suelo15Todos</v>
      </c>
      <c r="G41" s="588" t="s">
        <v>1057</v>
      </c>
      <c r="H41" s="602" t="s">
        <v>39</v>
      </c>
      <c r="I41" s="570" t="s">
        <v>765</v>
      </c>
      <c r="J41" s="603" t="str">
        <f t="shared" si="1"/>
        <v>¿Es un problema el alto nivel de las aguas subterráneas en ciertas zonas?No</v>
      </c>
      <c r="K41" s="472" t="s">
        <v>995</v>
      </c>
      <c r="L41" s="446"/>
    </row>
    <row r="42" spans="1:12" ht="138" x14ac:dyDescent="0.3">
      <c r="A42" s="530">
        <v>16</v>
      </c>
      <c r="B42" s="597" t="s">
        <v>1049</v>
      </c>
      <c r="C42" s="534" t="s">
        <v>765</v>
      </c>
      <c r="D42" s="530"/>
      <c r="E42" s="525" t="s">
        <v>1059</v>
      </c>
      <c r="F42" s="525" t="str">
        <f t="shared" si="0"/>
        <v>4.4 Fertilidad y conservación del suelo16Todos</v>
      </c>
      <c r="G42" s="588" t="s">
        <v>1060</v>
      </c>
      <c r="H42" s="601" t="s">
        <v>882</v>
      </c>
      <c r="I42" s="571" t="s">
        <v>765</v>
      </c>
      <c r="J42" s="603" t="str">
        <f t="shared" si="1"/>
        <v>¿Es o se está convirtiendo la sequía en un factor limitante para la producción de cultivos?Sí</v>
      </c>
      <c r="K42" s="597" t="s">
        <v>1061</v>
      </c>
      <c r="L42" s="446"/>
    </row>
    <row r="43" spans="1:12" ht="69" x14ac:dyDescent="0.3">
      <c r="A43" s="530">
        <v>16</v>
      </c>
      <c r="B43" s="597" t="s">
        <v>1049</v>
      </c>
      <c r="C43" s="596" t="s">
        <v>765</v>
      </c>
      <c r="D43" s="461"/>
      <c r="E43" s="525" t="s">
        <v>1059</v>
      </c>
      <c r="F43" s="525" t="str">
        <f t="shared" si="0"/>
        <v>4.4 Fertilidad y conservación del suelo16Todos</v>
      </c>
      <c r="G43" s="588" t="s">
        <v>1060</v>
      </c>
      <c r="H43" s="452" t="s">
        <v>39</v>
      </c>
      <c r="I43" s="570" t="s">
        <v>765</v>
      </c>
      <c r="J43" s="603" t="str">
        <f t="shared" si="1"/>
        <v>¿Es o se está convirtiendo la sequía en un factor limitante para la producción de cultivos?No</v>
      </c>
      <c r="K43" s="479" t="s">
        <v>1062</v>
      </c>
      <c r="L43" s="446"/>
    </row>
    <row r="44" spans="1:12" ht="15.6" x14ac:dyDescent="0.3">
      <c r="A44" s="508"/>
      <c r="B44" s="455" t="s">
        <v>1063</v>
      </c>
      <c r="C44" s="554"/>
      <c r="D44" s="456"/>
      <c r="E44" s="454"/>
      <c r="F44" s="525" t="str">
        <f t="shared" si="0"/>
        <v>Condiciones de trabajo</v>
      </c>
      <c r="G44" s="565"/>
      <c r="H44" s="570"/>
      <c r="I44" s="565"/>
      <c r="J44" s="603" t="str">
        <f t="shared" si="1"/>
        <v/>
      </c>
      <c r="K44" s="471"/>
      <c r="L44" s="446"/>
    </row>
    <row r="45" spans="1:12" ht="138" x14ac:dyDescent="0.3">
      <c r="A45" s="503">
        <v>17</v>
      </c>
      <c r="B45" s="532" t="s">
        <v>1064</v>
      </c>
      <c r="C45" s="498" t="s">
        <v>765</v>
      </c>
      <c r="D45" s="462"/>
      <c r="E45" s="459" t="s">
        <v>1065</v>
      </c>
      <c r="F45" s="525" t="str">
        <f>_xlfn.CONCAT(B45,A45,C45)</f>
        <v>1.5 Mecanismo de queja17Todos</v>
      </c>
      <c r="G45" s="569" t="s">
        <v>1066</v>
      </c>
      <c r="H45" s="452" t="s">
        <v>882</v>
      </c>
      <c r="I45" s="570" t="s">
        <v>765</v>
      </c>
      <c r="J45" s="603" t="str">
        <f t="shared" si="1"/>
        <v>¿La información sobre el Mecanismo de queja y el Comité de evaluar y abordar es visible y accesible para todas las personas, trabajadores, comunidades y/o sociedad civil?Sí</v>
      </c>
      <c r="K45" s="473" t="s">
        <v>1067</v>
      </c>
      <c r="L45" s="446"/>
    </row>
    <row r="46" spans="1:12" ht="138" x14ac:dyDescent="0.3">
      <c r="A46" s="503">
        <v>17</v>
      </c>
      <c r="B46" s="532" t="s">
        <v>1064</v>
      </c>
      <c r="C46" s="498" t="s">
        <v>765</v>
      </c>
      <c r="D46" s="462"/>
      <c r="E46" s="459" t="s">
        <v>1068</v>
      </c>
      <c r="F46" s="525" t="str">
        <f t="shared" ref="F46:F109" si="3">_xlfn.CONCAT(B46,A46,C46)</f>
        <v>1.5 Mecanismo de queja17Todos</v>
      </c>
      <c r="G46" s="569" t="s">
        <v>1066</v>
      </c>
      <c r="H46" s="570" t="s">
        <v>39</v>
      </c>
      <c r="I46" s="570" t="s">
        <v>765</v>
      </c>
      <c r="J46" s="603" t="str">
        <f t="shared" si="1"/>
        <v>¿La información sobre el Mecanismo de queja y el Comité de evaluar y abordar es visible y accesible para todas las personas, trabajadores, comunidades y/o sociedad civil?No</v>
      </c>
      <c r="K46" s="473" t="s">
        <v>1069</v>
      </c>
      <c r="L46" s="446"/>
    </row>
    <row r="47" spans="1:12" ht="193.2" x14ac:dyDescent="0.3">
      <c r="A47" s="503">
        <v>18</v>
      </c>
      <c r="B47" s="532" t="s">
        <v>1070</v>
      </c>
      <c r="C47" s="498" t="s">
        <v>765</v>
      </c>
      <c r="D47" s="462"/>
      <c r="E47" s="459" t="s">
        <v>1071</v>
      </c>
      <c r="F47" s="525" t="str">
        <f t="shared" si="3"/>
        <v>5.1 Evaluar y abordar18Todos</v>
      </c>
      <c r="G47" s="571" t="s">
        <v>1072</v>
      </c>
      <c r="H47" s="452" t="s">
        <v>882</v>
      </c>
      <c r="I47" s="570" t="s">
        <v>765</v>
      </c>
      <c r="J47" s="603" t="str">
        <f t="shared" si="1"/>
        <v>¿Hay alguna de las siguientes poblaciones presentes en la finca o en el grupo, o en sus proximidades? Trabajadores migrantes; minorías étnicas específicas; pueblos indígenas; personas que no hablan la lengua dominante en el país y la región?Sí</v>
      </c>
      <c r="K47" s="473" t="s">
        <v>1073</v>
      </c>
      <c r="L47" s="446" t="s">
        <v>1074</v>
      </c>
    </row>
    <row r="48" spans="1:12" ht="191.25" customHeight="1" x14ac:dyDescent="0.3">
      <c r="A48" s="503">
        <v>18</v>
      </c>
      <c r="B48" s="532" t="s">
        <v>1070</v>
      </c>
      <c r="C48" s="498" t="s">
        <v>765</v>
      </c>
      <c r="D48" s="462"/>
      <c r="E48" s="459" t="s">
        <v>1071</v>
      </c>
      <c r="F48" s="525" t="str">
        <f t="shared" si="3"/>
        <v>5.1 Evaluar y abordar18Todos</v>
      </c>
      <c r="G48" s="571" t="s">
        <v>1072</v>
      </c>
      <c r="H48" s="452" t="s">
        <v>39</v>
      </c>
      <c r="I48" s="570" t="s">
        <v>765</v>
      </c>
      <c r="J48" s="603" t="str">
        <f t="shared" si="1"/>
        <v>¿Hay alguna de las siguientes poblaciones presentes en la finca o en el grupo, o en sus proximidades? Trabajadores migrantes; minorías étnicas específicas; pueblos indígenas; personas que no hablan la lengua dominante en el país y la región?No</v>
      </c>
      <c r="K48" s="473" t="s">
        <v>995</v>
      </c>
      <c r="L48" s="446"/>
    </row>
    <row r="49" spans="1:12" ht="82.8" x14ac:dyDescent="0.3">
      <c r="A49" s="503">
        <v>19</v>
      </c>
      <c r="B49" s="599" t="s">
        <v>1070</v>
      </c>
      <c r="C49" s="598" t="s">
        <v>766</v>
      </c>
      <c r="D49" s="503"/>
      <c r="E49" s="459" t="s">
        <v>1071</v>
      </c>
      <c r="F49" s="525" t="str">
        <f t="shared" si="3"/>
        <v>5.1 Evaluar y abordar19Grande</v>
      </c>
      <c r="G49" s="577" t="s">
        <v>1075</v>
      </c>
      <c r="H49" s="571" t="s">
        <v>882</v>
      </c>
      <c r="I49" s="568" t="s">
        <v>765</v>
      </c>
      <c r="J49" s="603" t="str">
        <f t="shared" si="1"/>
        <v>¿Los procedimientos de contratación siguen las reglas y reglamentos para evitar prácticas discriminatorias?Sí</v>
      </c>
      <c r="K49" s="472" t="s">
        <v>995</v>
      </c>
      <c r="L49" s="446"/>
    </row>
    <row r="50" spans="1:12" ht="82.8" x14ac:dyDescent="0.3">
      <c r="A50" s="503">
        <v>19</v>
      </c>
      <c r="B50" s="599" t="s">
        <v>1070</v>
      </c>
      <c r="C50" s="598" t="s">
        <v>766</v>
      </c>
      <c r="D50" s="505"/>
      <c r="E50" s="459" t="s">
        <v>1071</v>
      </c>
      <c r="F50" s="525" t="str">
        <f t="shared" si="3"/>
        <v>5.1 Evaluar y abordar19Grande</v>
      </c>
      <c r="G50" s="577" t="s">
        <v>1075</v>
      </c>
      <c r="H50" s="522" t="s">
        <v>39</v>
      </c>
      <c r="I50" s="568" t="s">
        <v>765</v>
      </c>
      <c r="J50" s="603" t="str">
        <f t="shared" si="1"/>
        <v>¿Los procedimientos de contratación siguen las reglas y reglamentos para evitar prácticas discriminatorias?No</v>
      </c>
      <c r="K50" s="473" t="s">
        <v>1076</v>
      </c>
      <c r="L50" s="446"/>
    </row>
    <row r="51" spans="1:12" ht="110.4" x14ac:dyDescent="0.3">
      <c r="A51" s="503">
        <v>20</v>
      </c>
      <c r="B51" s="599" t="s">
        <v>1070</v>
      </c>
      <c r="C51" s="548" t="s">
        <v>765</v>
      </c>
      <c r="D51" s="450"/>
      <c r="E51" s="586" t="s">
        <v>1077</v>
      </c>
      <c r="F51" s="525" t="str">
        <f t="shared" si="3"/>
        <v>5.1 Evaluar y abordar20Todos</v>
      </c>
      <c r="G51" s="601" t="s">
        <v>1078</v>
      </c>
      <c r="H51" s="571" t="s">
        <v>882</v>
      </c>
      <c r="I51" s="568" t="s">
        <v>765</v>
      </c>
      <c r="J51" s="603" t="str">
        <f t="shared" si="1"/>
        <v>¿La gerencia y administración toma regularmente medidas específicas para prevenir la violencia y el acoso (incluido el acoso sexual)? Sí</v>
      </c>
      <c r="K51" s="472" t="s">
        <v>995</v>
      </c>
      <c r="L51" s="446"/>
    </row>
    <row r="52" spans="1:12" ht="179.4" x14ac:dyDescent="0.3">
      <c r="A52" s="503">
        <v>20</v>
      </c>
      <c r="B52" s="599" t="s">
        <v>1070</v>
      </c>
      <c r="C52" s="510" t="s">
        <v>765</v>
      </c>
      <c r="D52" s="503"/>
      <c r="E52" s="586" t="s">
        <v>1077</v>
      </c>
      <c r="F52" s="525" t="str">
        <f t="shared" si="3"/>
        <v>5.1 Evaluar y abordar20Todos</v>
      </c>
      <c r="G52" s="601" t="s">
        <v>1078</v>
      </c>
      <c r="H52" s="570" t="s">
        <v>39</v>
      </c>
      <c r="I52" s="593" t="s">
        <v>765</v>
      </c>
      <c r="J52" s="603" t="str">
        <f t="shared" si="1"/>
        <v>¿La gerencia y administración toma regularmente medidas específicas para prevenir la violencia y el acoso (incluido el acoso sexual)? No</v>
      </c>
      <c r="K52" s="536" t="s">
        <v>1079</v>
      </c>
      <c r="L52" s="446"/>
    </row>
    <row r="53" spans="1:12" ht="124.2" x14ac:dyDescent="0.3">
      <c r="A53" s="503">
        <v>21</v>
      </c>
      <c r="B53" s="599" t="s">
        <v>1070</v>
      </c>
      <c r="C53" s="510" t="s">
        <v>766</v>
      </c>
      <c r="D53" s="503"/>
      <c r="E53" s="586" t="s">
        <v>1077</v>
      </c>
      <c r="F53" s="525" t="str">
        <f t="shared" si="3"/>
        <v>5.1 Evaluar y abordar21Grande</v>
      </c>
      <c r="G53" s="601" t="s">
        <v>1080</v>
      </c>
      <c r="H53" s="570" t="s">
        <v>882</v>
      </c>
      <c r="I53" s="572" t="s">
        <v>765</v>
      </c>
      <c r="J53" s="603" t="str">
        <f t="shared" si="1"/>
        <v>¿El Comité de Quejas ha compartido con los trabajadores los datos de contacto de una persona/organización externa de confianza específica para los casos de acoso sexual?Sí</v>
      </c>
      <c r="K53" s="533" t="s">
        <v>995</v>
      </c>
      <c r="L53" s="446"/>
    </row>
    <row r="54" spans="1:12" ht="124.2" x14ac:dyDescent="0.3">
      <c r="A54" s="503">
        <v>21</v>
      </c>
      <c r="B54" s="599" t="s">
        <v>1070</v>
      </c>
      <c r="C54" s="510" t="s">
        <v>766</v>
      </c>
      <c r="D54" s="504"/>
      <c r="E54" s="586" t="s">
        <v>1077</v>
      </c>
      <c r="F54" s="525" t="str">
        <f t="shared" si="3"/>
        <v>5.1 Evaluar y abordar21Grande</v>
      </c>
      <c r="G54" s="601" t="s">
        <v>1080</v>
      </c>
      <c r="H54" s="571" t="s">
        <v>39</v>
      </c>
      <c r="I54" s="572" t="s">
        <v>765</v>
      </c>
      <c r="J54" s="603" t="str">
        <f t="shared" si="1"/>
        <v>¿El Comité de Quejas ha compartido con los trabajadores los datos de contacto de una persona/organización externa de confianza específica para los casos de acoso sexual?No</v>
      </c>
      <c r="K54" s="533" t="s">
        <v>1081</v>
      </c>
      <c r="L54" s="446"/>
    </row>
    <row r="55" spans="1:12" ht="124.2" x14ac:dyDescent="0.3">
      <c r="A55" s="511">
        <v>22</v>
      </c>
      <c r="B55" s="599" t="s">
        <v>1070</v>
      </c>
      <c r="C55" s="448" t="s">
        <v>846</v>
      </c>
      <c r="D55" s="450"/>
      <c r="E55" s="586" t="s">
        <v>1082</v>
      </c>
      <c r="F55" s="525" t="str">
        <f t="shared" si="3"/>
        <v>5.1 Evaluar y abordar22Certificación de grupo</v>
      </c>
      <c r="G55" s="601" t="s">
        <v>1083</v>
      </c>
      <c r="H55" s="571" t="s">
        <v>39</v>
      </c>
      <c r="I55" s="568" t="s">
        <v>765</v>
      </c>
      <c r="J55" s="603" t="str">
        <f t="shared" si="1"/>
        <v>¿Existe el riesgo de que los miembros de los grupos de fincas no están validando la edad de los trabajadores contratados en el momento de su contratación?No</v>
      </c>
      <c r="K55" s="480" t="s">
        <v>1084</v>
      </c>
      <c r="L55" s="446"/>
    </row>
    <row r="56" spans="1:12" ht="119.25" customHeight="1" x14ac:dyDescent="0.3">
      <c r="A56" s="511">
        <v>22</v>
      </c>
      <c r="B56" s="599" t="s">
        <v>1070</v>
      </c>
      <c r="C56" s="598" t="s">
        <v>846</v>
      </c>
      <c r="D56" s="503"/>
      <c r="E56" s="586" t="s">
        <v>1082</v>
      </c>
      <c r="F56" s="525" t="str">
        <f t="shared" si="3"/>
        <v>5.1 Evaluar y abordar22Certificación de grupo</v>
      </c>
      <c r="G56" s="601" t="s">
        <v>1083</v>
      </c>
      <c r="H56" s="570" t="s">
        <v>882</v>
      </c>
      <c r="I56" s="569" t="s">
        <v>765</v>
      </c>
      <c r="J56" s="603" t="str">
        <f t="shared" si="1"/>
        <v>¿Existe el riesgo de que los miembros de los grupos de fincas no están validando la edad de los trabajadores contratados en el momento de su contratación?Sí</v>
      </c>
      <c r="K56" s="599" t="s">
        <v>1085</v>
      </c>
      <c r="L56" s="446"/>
    </row>
    <row r="57" spans="1:12" ht="120" customHeight="1" x14ac:dyDescent="0.3">
      <c r="A57" s="511">
        <v>22</v>
      </c>
      <c r="B57" s="599" t="s">
        <v>1070</v>
      </c>
      <c r="C57" s="598" t="s">
        <v>766</v>
      </c>
      <c r="D57" s="528"/>
      <c r="E57" s="586" t="s">
        <v>1082</v>
      </c>
      <c r="F57" s="525" t="str">
        <f t="shared" si="3"/>
        <v>5.1 Evaluar y abordar22Grande</v>
      </c>
      <c r="G57" s="571" t="s">
        <v>1086</v>
      </c>
      <c r="H57" s="571" t="s">
        <v>882</v>
      </c>
      <c r="I57" s="573" t="s">
        <v>1087</v>
      </c>
      <c r="J57" s="603" t="str">
        <f t="shared" si="1"/>
        <v>¿Exige el sitio una prueba de edad y toma nota de ella al contratar a los trabajadores?Sí</v>
      </c>
      <c r="K57" s="498" t="s">
        <v>1088</v>
      </c>
      <c r="L57" s="446"/>
    </row>
    <row r="58" spans="1:12" ht="201.75" customHeight="1" x14ac:dyDescent="0.3">
      <c r="A58" s="511">
        <v>22</v>
      </c>
      <c r="B58" s="599" t="s">
        <v>1070</v>
      </c>
      <c r="C58" s="598" t="s">
        <v>766</v>
      </c>
      <c r="D58" s="503"/>
      <c r="E58" s="586" t="s">
        <v>1082</v>
      </c>
      <c r="F58" s="525" t="str">
        <f t="shared" si="3"/>
        <v>5.1 Evaluar y abordar22Grande</v>
      </c>
      <c r="G58" s="571" t="s">
        <v>1086</v>
      </c>
      <c r="H58" s="570" t="s">
        <v>39</v>
      </c>
      <c r="I58" s="571" t="s">
        <v>765</v>
      </c>
      <c r="J58" s="603" t="str">
        <f t="shared" si="1"/>
        <v>¿Exige el sitio una prueba de edad y toma nota de ella al contratar a los trabajadores?No</v>
      </c>
      <c r="K58" s="532" t="s">
        <v>1089</v>
      </c>
      <c r="L58" s="446"/>
    </row>
    <row r="59" spans="1:12" ht="195.6" customHeight="1" x14ac:dyDescent="0.3">
      <c r="A59" s="503">
        <v>23</v>
      </c>
      <c r="B59" s="599" t="s">
        <v>1070</v>
      </c>
      <c r="C59" s="448" t="s">
        <v>846</v>
      </c>
      <c r="D59" s="450"/>
      <c r="E59" s="586" t="s">
        <v>1090</v>
      </c>
      <c r="F59" s="525" t="str">
        <f t="shared" si="3"/>
        <v>5.1 Evaluar y abordar23Certificación de grupo</v>
      </c>
      <c r="G59" s="578" t="s">
        <v>1091</v>
      </c>
      <c r="H59" s="602" t="s">
        <v>882</v>
      </c>
      <c r="I59" s="568" t="s">
        <v>765</v>
      </c>
      <c r="J59" s="603" t="str">
        <f t="shared" si="1"/>
        <v xml:space="preserve"> ¿Ha enumerado la administración del grupo alguna tarea, proceso u otras condiciones de trabajo que puedan ser peligrosas para los trabajadores jóvenes? Sí</v>
      </c>
      <c r="K59" s="480" t="s">
        <v>1092</v>
      </c>
      <c r="L59" s="446"/>
    </row>
    <row r="60" spans="1:12" ht="282" customHeight="1" x14ac:dyDescent="0.3">
      <c r="A60" s="503">
        <v>23</v>
      </c>
      <c r="B60" s="599" t="s">
        <v>1070</v>
      </c>
      <c r="C60" s="448" t="s">
        <v>846</v>
      </c>
      <c r="D60" s="450"/>
      <c r="E60" s="586" t="s">
        <v>1090</v>
      </c>
      <c r="F60" s="525" t="str">
        <f t="shared" si="3"/>
        <v>5.1 Evaluar y abordar23Certificación de grupo</v>
      </c>
      <c r="G60" s="578" t="s">
        <v>1091</v>
      </c>
      <c r="H60" s="601" t="s">
        <v>39</v>
      </c>
      <c r="I60" s="568" t="s">
        <v>765</v>
      </c>
      <c r="J60" s="603" t="str">
        <f t="shared" si="1"/>
        <v xml:space="preserve"> ¿Ha enumerado la administración del grupo alguna tarea, proceso u otras condiciones de trabajo que puedan ser peligrosas para los trabajadores jóvenes? No</v>
      </c>
      <c r="K60" s="480" t="s">
        <v>1093</v>
      </c>
      <c r="L60" s="446"/>
    </row>
    <row r="61" spans="1:12" ht="83.25" customHeight="1" x14ac:dyDescent="0.3">
      <c r="A61" s="503">
        <v>23</v>
      </c>
      <c r="B61" s="599" t="s">
        <v>1070</v>
      </c>
      <c r="C61" s="448" t="s">
        <v>766</v>
      </c>
      <c r="D61" s="464" t="s">
        <v>1094</v>
      </c>
      <c r="E61" s="586" t="s">
        <v>1090</v>
      </c>
      <c r="F61" s="525" t="str">
        <f t="shared" si="3"/>
        <v>5.1 Evaluar y abordar23Grande</v>
      </c>
      <c r="G61" s="571" t="s">
        <v>1095</v>
      </c>
      <c r="H61" s="602" t="s">
        <v>882</v>
      </c>
      <c r="I61" s="568" t="s">
        <v>765</v>
      </c>
      <c r="J61" s="603" t="str">
        <f t="shared" si="1"/>
        <v>¿Ha enumerado la gerencia de la finca alguna tarea, proceso u otras condiciones de trabajo que se llevan a cabo en la finca y que pueden ser peligrosas para los trabajadores jóvenes? Sí</v>
      </c>
      <c r="K61" s="480" t="s">
        <v>1096</v>
      </c>
      <c r="L61" s="446"/>
    </row>
    <row r="62" spans="1:12" ht="409.5" customHeight="1" x14ac:dyDescent="0.3">
      <c r="A62" s="503">
        <v>23</v>
      </c>
      <c r="B62" s="599" t="s">
        <v>1070</v>
      </c>
      <c r="C62" s="598" t="s">
        <v>766</v>
      </c>
      <c r="D62" s="512" t="s">
        <v>1094</v>
      </c>
      <c r="E62" s="586" t="s">
        <v>1090</v>
      </c>
      <c r="F62" s="525" t="str">
        <f>_xlfn.CONCAT(B62,A62,C62)</f>
        <v>5.1 Evaluar y abordar23Grande</v>
      </c>
      <c r="G62" s="571" t="s">
        <v>1095</v>
      </c>
      <c r="H62" s="601" t="s">
        <v>39</v>
      </c>
      <c r="I62" s="569" t="s">
        <v>1097</v>
      </c>
      <c r="J62" s="603" t="str">
        <f t="shared" si="1"/>
        <v>¿Ha enumerado la gerencia de la finca alguna tarea, proceso u otras condiciones de trabajo que se llevan a cabo en la finca y que pueden ser peligrosas para los trabajadores jóvenes? No</v>
      </c>
      <c r="K62" s="532" t="s">
        <v>1098</v>
      </c>
      <c r="L62" s="453"/>
    </row>
    <row r="63" spans="1:12" ht="179.4" x14ac:dyDescent="0.3">
      <c r="A63" s="503">
        <v>24</v>
      </c>
      <c r="B63" s="599" t="s">
        <v>1070</v>
      </c>
      <c r="C63" s="598" t="s">
        <v>846</v>
      </c>
      <c r="D63" s="503"/>
      <c r="E63" s="586" t="s">
        <v>1099</v>
      </c>
      <c r="F63" s="525" t="str">
        <f t="shared" si="3"/>
        <v>5.1 Evaluar y abordar24Certificación de grupo</v>
      </c>
      <c r="G63" s="569" t="s">
        <v>1100</v>
      </c>
      <c r="H63" s="602" t="s">
        <v>882</v>
      </c>
      <c r="I63" s="569" t="s">
        <v>765</v>
      </c>
      <c r="J63" s="603" t="str">
        <f t="shared" si="1"/>
        <v>n edad de escolarización obligatoria del personal del grupo, o de los miembros del grupo, o de los hijos de los trabajadores, no vayan a la escuela a una distancia segura para caminar o viajar? (Utilice el mapa de la zona del grupo para evaluarlo).Sí</v>
      </c>
      <c r="K63" s="477" t="s">
        <v>1101</v>
      </c>
      <c r="L63" s="446"/>
    </row>
    <row r="64" spans="1:12" ht="179.4" x14ac:dyDescent="0.3">
      <c r="A64" s="503">
        <v>24</v>
      </c>
      <c r="B64" s="599" t="s">
        <v>1070</v>
      </c>
      <c r="C64" s="448" t="s">
        <v>846</v>
      </c>
      <c r="D64" s="450"/>
      <c r="E64" s="449" t="s">
        <v>1099</v>
      </c>
      <c r="F64" s="525" t="str">
        <f t="shared" si="3"/>
        <v>5.1 Evaluar y abordar24Certificación de grupo</v>
      </c>
      <c r="G64" s="569" t="s">
        <v>1100</v>
      </c>
      <c r="H64" s="601" t="s">
        <v>39</v>
      </c>
      <c r="I64" s="569" t="s">
        <v>1102</v>
      </c>
      <c r="J64" s="603" t="str">
        <f t="shared" si="1"/>
        <v>n edad de escolarización obligatoria del personal del grupo, o de los miembros del grupo, o de los hijos de los trabajadores, no vayan a la escuela a una distancia segura para caminar o viajar? (Utilice el mapa de la zona del grupo para evaluarlo).No</v>
      </c>
      <c r="K64" s="596" t="s">
        <v>1103</v>
      </c>
      <c r="L64" s="446"/>
    </row>
    <row r="65" spans="1:12" ht="174.75" customHeight="1" x14ac:dyDescent="0.3">
      <c r="A65" s="503">
        <v>24</v>
      </c>
      <c r="B65" s="599" t="s">
        <v>1070</v>
      </c>
      <c r="C65" s="448" t="s">
        <v>766</v>
      </c>
      <c r="D65" s="450" t="s">
        <v>1104</v>
      </c>
      <c r="E65" s="449" t="s">
        <v>1099</v>
      </c>
      <c r="F65" s="525" t="str">
        <f t="shared" si="3"/>
        <v>5.1 Evaluar y abordar24Grande</v>
      </c>
      <c r="G65" s="569" t="s">
        <v>1105</v>
      </c>
      <c r="H65" s="452" t="s">
        <v>39</v>
      </c>
      <c r="I65" s="569" t="s">
        <v>1097</v>
      </c>
      <c r="J65" s="603" t="str">
        <f t="shared" si="1"/>
        <v>¿Los niños que viven en el sitio y están en edad de escolarización obligatoria van a la escuela a una distancia segura a pie o a una distancia razonable de viaje utilizando un transporte seguro? No</v>
      </c>
      <c r="K65" s="537" t="s">
        <v>1106</v>
      </c>
      <c r="L65" s="446"/>
    </row>
    <row r="66" spans="1:12" ht="113.25" customHeight="1" x14ac:dyDescent="0.3">
      <c r="A66" s="503">
        <v>24</v>
      </c>
      <c r="B66" s="599" t="s">
        <v>1070</v>
      </c>
      <c r="C66" s="598" t="s">
        <v>766</v>
      </c>
      <c r="D66" s="450" t="s">
        <v>1104</v>
      </c>
      <c r="E66" s="586" t="s">
        <v>1099</v>
      </c>
      <c r="F66" s="525" t="str">
        <f t="shared" si="3"/>
        <v>5.1 Evaluar y abordar24Grande</v>
      </c>
      <c r="G66" s="569" t="s">
        <v>1105</v>
      </c>
      <c r="H66" s="570" t="s">
        <v>882</v>
      </c>
      <c r="I66" s="569" t="s">
        <v>1097</v>
      </c>
      <c r="J66" s="603" t="str">
        <f t="shared" si="1"/>
        <v>¿Los niños que viven en el sitio y están en edad de escolarización obligatoria van a la escuela a una distancia segura a pie o a una distancia razonable de viaje utilizando un transporte seguro? Sí</v>
      </c>
      <c r="K66" s="599" t="s">
        <v>1107</v>
      </c>
      <c r="L66" s="446"/>
    </row>
    <row r="67" spans="1:12" ht="287.39999999999998" customHeight="1" x14ac:dyDescent="0.3">
      <c r="A67" s="511">
        <v>25</v>
      </c>
      <c r="B67" s="599" t="s">
        <v>1070</v>
      </c>
      <c r="C67" s="598" t="s">
        <v>766</v>
      </c>
      <c r="D67" s="503"/>
      <c r="E67" s="586" t="s">
        <v>1108</v>
      </c>
      <c r="F67" s="525" t="str">
        <f t="shared" si="3"/>
        <v>5.1 Evaluar y abordar25Grande</v>
      </c>
      <c r="G67" s="601" t="s">
        <v>1109</v>
      </c>
      <c r="H67" s="452" t="s">
        <v>882</v>
      </c>
      <c r="I67" s="571" t="s">
        <v>1110</v>
      </c>
      <c r="J67" s="603" t="str">
        <f t="shared" si="1"/>
        <v>¿Existe el riesgo de que personas menores de 18 años realicen trabajos en la finca?Sí</v>
      </c>
      <c r="K67" s="481" t="s">
        <v>1111</v>
      </c>
      <c r="L67" s="446"/>
    </row>
    <row r="68" spans="1:12" ht="69" x14ac:dyDescent="0.3">
      <c r="A68" s="503">
        <v>25</v>
      </c>
      <c r="B68" s="599" t="s">
        <v>1070</v>
      </c>
      <c r="C68" s="448" t="s">
        <v>766</v>
      </c>
      <c r="D68" s="450"/>
      <c r="E68" s="586" t="s">
        <v>1108</v>
      </c>
      <c r="F68" s="525" t="str">
        <f t="shared" si="3"/>
        <v>5.1 Evaluar y abordar25Grande</v>
      </c>
      <c r="G68" s="601" t="s">
        <v>1109</v>
      </c>
      <c r="H68" s="570" t="s">
        <v>39</v>
      </c>
      <c r="I68" s="568" t="s">
        <v>1112</v>
      </c>
      <c r="J68" s="603" t="str">
        <f t="shared" ref="J68:J130" si="4">RIGHT(_xlfn.CONCAT(G68,H68),250)</f>
        <v>¿Existe el riesgo de que personas menores de 18 años realicen trabajos en la finca?No</v>
      </c>
      <c r="K68" s="482" t="s">
        <v>1113</v>
      </c>
      <c r="L68" s="446"/>
    </row>
    <row r="69" spans="1:12" ht="225" customHeight="1" x14ac:dyDescent="0.3">
      <c r="A69" s="511">
        <v>25</v>
      </c>
      <c r="B69" s="599" t="s">
        <v>1070</v>
      </c>
      <c r="C69" s="598" t="s">
        <v>846</v>
      </c>
      <c r="D69" s="528"/>
      <c r="E69" s="586" t="s">
        <v>1108</v>
      </c>
      <c r="F69" s="525" t="str">
        <f t="shared" si="3"/>
        <v>5.1 Evaluar y abordar25Certificación de grupo</v>
      </c>
      <c r="G69" s="601" t="s">
        <v>1114</v>
      </c>
      <c r="H69" s="571" t="s">
        <v>882</v>
      </c>
      <c r="I69" s="571" t="s">
        <v>1097</v>
      </c>
      <c r="J69" s="603" t="str">
        <f t="shared" si="4"/>
        <v>¿Existe el riesgo de que personas menores de 18 años realicen trabajos peligrosos y/o trabajo realizado por menores de edad en alguna finca del grupo?Sí</v>
      </c>
      <c r="K69" s="538" t="s">
        <v>1115</v>
      </c>
      <c r="L69" s="446"/>
    </row>
    <row r="70" spans="1:12" ht="123" customHeight="1" x14ac:dyDescent="0.3">
      <c r="A70" s="503">
        <v>25</v>
      </c>
      <c r="B70" s="599" t="s">
        <v>1070</v>
      </c>
      <c r="C70" s="598" t="s">
        <v>846</v>
      </c>
      <c r="D70" s="528"/>
      <c r="E70" s="586" t="s">
        <v>1108</v>
      </c>
      <c r="F70" s="525" t="str">
        <f t="shared" si="3"/>
        <v>5.1 Evaluar y abordar25Certificación de grupo</v>
      </c>
      <c r="G70" s="601" t="s">
        <v>1114</v>
      </c>
      <c r="H70" s="571" t="s">
        <v>39</v>
      </c>
      <c r="I70" s="571" t="s">
        <v>1116</v>
      </c>
      <c r="J70" s="603" t="str">
        <f t="shared" si="4"/>
        <v>¿Existe el riesgo de que personas menores de 18 años realicen trabajos peligrosos y/o trabajo realizado por menores de edad en alguna finca del grupo?No</v>
      </c>
      <c r="K70" s="539" t="s">
        <v>995</v>
      </c>
      <c r="L70" s="446"/>
    </row>
    <row r="71" spans="1:12" ht="70.5" customHeight="1" x14ac:dyDescent="0.3">
      <c r="A71" s="503">
        <v>26</v>
      </c>
      <c r="B71" s="599" t="s">
        <v>1070</v>
      </c>
      <c r="C71" s="596" t="s">
        <v>846</v>
      </c>
      <c r="D71" s="461"/>
      <c r="E71" s="458" t="s">
        <v>1117</v>
      </c>
      <c r="F71" s="525" t="str">
        <f t="shared" si="3"/>
        <v>5.1 Evaluar y abordar26Certificación de grupo</v>
      </c>
      <c r="G71" s="588" t="s">
        <v>1118</v>
      </c>
      <c r="H71" s="571" t="s">
        <v>39</v>
      </c>
      <c r="I71" s="570" t="s">
        <v>765</v>
      </c>
      <c r="J71" s="603" t="str">
        <f t="shared" si="4"/>
        <v>¿Es plausible que los miembros del grupo usen proveedores de mano de obra para reclutar trabajadores?No</v>
      </c>
      <c r="K71" s="483" t="s">
        <v>995</v>
      </c>
      <c r="L71" s="446"/>
    </row>
    <row r="72" spans="1:12" ht="324" customHeight="1" x14ac:dyDescent="0.3">
      <c r="A72" s="503">
        <v>26</v>
      </c>
      <c r="B72" s="599" t="s">
        <v>1070</v>
      </c>
      <c r="C72" s="534" t="s">
        <v>846</v>
      </c>
      <c r="D72" s="530"/>
      <c r="E72" s="458" t="s">
        <v>1117</v>
      </c>
      <c r="F72" s="525" t="str">
        <f t="shared" si="3"/>
        <v>5.1 Evaluar y abordar26Certificación de grupo</v>
      </c>
      <c r="G72" s="588" t="s">
        <v>1118</v>
      </c>
      <c r="H72" s="522" t="s">
        <v>882</v>
      </c>
      <c r="I72" s="571" t="s">
        <v>1097</v>
      </c>
      <c r="J72" s="603" t="str">
        <f t="shared" si="4"/>
        <v>¿Es plausible que los miembros del grupo usen proveedores de mano de obra para reclutar trabajadores?Sí</v>
      </c>
      <c r="K72" s="540" t="s">
        <v>1119</v>
      </c>
      <c r="L72" s="446"/>
    </row>
    <row r="73" spans="1:12" ht="82.8" x14ac:dyDescent="0.3">
      <c r="A73" s="504">
        <v>27</v>
      </c>
      <c r="B73" s="599" t="s">
        <v>1070</v>
      </c>
      <c r="C73" s="596" t="s">
        <v>765</v>
      </c>
      <c r="D73" s="461"/>
      <c r="E73" s="458" t="s">
        <v>1117</v>
      </c>
      <c r="F73" s="525" t="str">
        <f t="shared" si="3"/>
        <v>5.1 Evaluar y abordar27Todos</v>
      </c>
      <c r="G73" s="588" t="s">
        <v>1120</v>
      </c>
      <c r="H73" s="571" t="s">
        <v>39</v>
      </c>
      <c r="I73" s="570" t="s">
        <v>765</v>
      </c>
      <c r="J73" s="603" t="str">
        <f t="shared" si="4"/>
        <v>¿La gerencia de la finca/administración del grupo usa proveedores de mano de obra para reclutar trabajadores?No</v>
      </c>
      <c r="K73" s="472" t="s">
        <v>995</v>
      </c>
      <c r="L73" s="446"/>
    </row>
    <row r="74" spans="1:12" ht="363" customHeight="1" x14ac:dyDescent="0.3">
      <c r="A74" s="504">
        <v>27</v>
      </c>
      <c r="B74" s="599" t="s">
        <v>1070</v>
      </c>
      <c r="C74" s="596" t="s">
        <v>765</v>
      </c>
      <c r="D74" s="461"/>
      <c r="E74" s="458" t="s">
        <v>1117</v>
      </c>
      <c r="F74" s="525" t="str">
        <f t="shared" si="3"/>
        <v>5.1 Evaluar y abordar27Todos</v>
      </c>
      <c r="G74" s="588" t="s">
        <v>1120</v>
      </c>
      <c r="H74" s="570" t="s">
        <v>882</v>
      </c>
      <c r="I74" s="571" t="s">
        <v>1102</v>
      </c>
      <c r="J74" s="603" t="str">
        <f t="shared" si="4"/>
        <v>¿La gerencia de la finca/administración del grupo usa proveedores de mano de obra para reclutar trabajadores?Sí</v>
      </c>
      <c r="K74" s="541" t="s">
        <v>1121</v>
      </c>
      <c r="L74" s="446"/>
    </row>
    <row r="75" spans="1:12" ht="96.6" x14ac:dyDescent="0.3">
      <c r="A75" s="503">
        <v>28</v>
      </c>
      <c r="B75" s="599" t="s">
        <v>1070</v>
      </c>
      <c r="C75" s="596" t="s">
        <v>846</v>
      </c>
      <c r="D75" s="461"/>
      <c r="E75" s="458" t="s">
        <v>1122</v>
      </c>
      <c r="F75" s="525" t="str">
        <f t="shared" si="3"/>
        <v>5.1 Evaluar y abordar28Certificación de grupo</v>
      </c>
      <c r="G75" s="579" t="s">
        <v>1123</v>
      </c>
      <c r="H75" s="570" t="s">
        <v>39</v>
      </c>
      <c r="I75" s="452" t="s">
        <v>765</v>
      </c>
      <c r="J75" s="603" t="str">
        <f t="shared" si="4"/>
        <v>¿Los miembros del grupo le pagan a los trabajadores por producción/cuota/precio unitario, al menos en algunas épocas del año?No</v>
      </c>
      <c r="K75" s="472" t="s">
        <v>995</v>
      </c>
      <c r="L75" s="446"/>
    </row>
    <row r="76" spans="1:12" ht="138" x14ac:dyDescent="0.3">
      <c r="A76" s="503">
        <v>28</v>
      </c>
      <c r="B76" s="599" t="s">
        <v>1070</v>
      </c>
      <c r="C76" s="596" t="s">
        <v>846</v>
      </c>
      <c r="D76" s="461"/>
      <c r="E76" s="458" t="s">
        <v>1122</v>
      </c>
      <c r="F76" s="525" t="str">
        <f t="shared" si="3"/>
        <v>5.1 Evaluar y abordar28Certificación de grupo</v>
      </c>
      <c r="G76" s="579" t="s">
        <v>1123</v>
      </c>
      <c r="H76" s="571" t="s">
        <v>882</v>
      </c>
      <c r="I76" s="452" t="s">
        <v>765</v>
      </c>
      <c r="J76" s="603" t="str">
        <f t="shared" si="4"/>
        <v>¿Los miembros del grupo le pagan a los trabajadores por producción/cuota/precio unitario, al menos en algunas épocas del año?Sí</v>
      </c>
      <c r="K76" s="541" t="s">
        <v>1124</v>
      </c>
      <c r="L76" s="446"/>
    </row>
    <row r="77" spans="1:12" ht="187.2" customHeight="1" x14ac:dyDescent="0.3">
      <c r="A77" s="503">
        <v>28</v>
      </c>
      <c r="B77" s="599" t="s">
        <v>1070</v>
      </c>
      <c r="C77" s="596" t="s">
        <v>766</v>
      </c>
      <c r="D77" s="530"/>
      <c r="E77" s="458" t="s">
        <v>1122</v>
      </c>
      <c r="F77" s="525" t="str">
        <f t="shared" si="3"/>
        <v>5.1 Evaluar y abordar28Grande</v>
      </c>
      <c r="G77" s="601" t="s">
        <v>1125</v>
      </c>
      <c r="H77" s="571" t="s">
        <v>882</v>
      </c>
      <c r="I77" s="588" t="s">
        <v>765</v>
      </c>
      <c r="J77" s="603" t="str">
        <f t="shared" si="4"/>
        <v>¿La gerencia de la finca/la administración del grupo paga a los trabajadores por producción/cuota/precio unitario, al menos en algunas épocas del año?Sí</v>
      </c>
      <c r="K77" s="542" t="s">
        <v>1126</v>
      </c>
      <c r="L77" s="446"/>
    </row>
    <row r="78" spans="1:12" ht="124.2" x14ac:dyDescent="0.3">
      <c r="A78" s="503">
        <v>28</v>
      </c>
      <c r="B78" s="599" t="s">
        <v>1070</v>
      </c>
      <c r="C78" s="596" t="s">
        <v>766</v>
      </c>
      <c r="D78" s="461"/>
      <c r="E78" s="458" t="s">
        <v>1122</v>
      </c>
      <c r="F78" s="525" t="str">
        <f t="shared" si="3"/>
        <v>5.1 Evaluar y abordar28Grande</v>
      </c>
      <c r="G78" s="601" t="s">
        <v>1125</v>
      </c>
      <c r="H78" s="570" t="s">
        <v>39</v>
      </c>
      <c r="I78" s="452" t="s">
        <v>765</v>
      </c>
      <c r="J78" s="603" t="str">
        <f t="shared" si="4"/>
        <v>¿La gerencia de la finca/la administración del grupo paga a los trabajadores por producción/cuota/precio unitario, al menos en algunas épocas del año?No</v>
      </c>
      <c r="K78" s="484" t="s">
        <v>995</v>
      </c>
      <c r="L78" s="446"/>
    </row>
    <row r="79" spans="1:12" ht="41.4" x14ac:dyDescent="0.3">
      <c r="A79" s="503">
        <v>29</v>
      </c>
      <c r="B79" s="599" t="s">
        <v>1070</v>
      </c>
      <c r="C79" s="596" t="s">
        <v>766</v>
      </c>
      <c r="D79" s="461"/>
      <c r="E79" s="525" t="s">
        <v>1127</v>
      </c>
      <c r="F79" s="525" t="str">
        <f t="shared" si="3"/>
        <v>5.1 Evaluar y abordar29Grande</v>
      </c>
      <c r="G79" s="571" t="s">
        <v>1128</v>
      </c>
      <c r="H79" s="571" t="s">
        <v>39</v>
      </c>
      <c r="I79" s="452" t="s">
        <v>765</v>
      </c>
      <c r="J79" s="603" t="str">
        <f t="shared" si="4"/>
        <v>¿Hay guardias de seguridad en la finca?No</v>
      </c>
      <c r="K79" s="472" t="s">
        <v>995</v>
      </c>
      <c r="L79" s="446"/>
    </row>
    <row r="80" spans="1:12" ht="174" customHeight="1" x14ac:dyDescent="0.3">
      <c r="A80" s="503">
        <v>29</v>
      </c>
      <c r="B80" s="599" t="s">
        <v>1070</v>
      </c>
      <c r="C80" s="534" t="s">
        <v>766</v>
      </c>
      <c r="D80" s="530"/>
      <c r="E80" s="526"/>
      <c r="F80" s="525" t="str">
        <f t="shared" si="3"/>
        <v>5.1 Evaluar y abordar29Grande</v>
      </c>
      <c r="G80" s="571" t="s">
        <v>1128</v>
      </c>
      <c r="H80" s="570" t="s">
        <v>882</v>
      </c>
      <c r="I80" s="588" t="s">
        <v>765</v>
      </c>
      <c r="J80" s="603" t="str">
        <f t="shared" si="4"/>
        <v>¿Hay guardias de seguridad en la finca?Sí</v>
      </c>
      <c r="K80" s="599" t="s">
        <v>1129</v>
      </c>
      <c r="L80" s="446"/>
    </row>
    <row r="81" spans="1:12" ht="72.75" customHeight="1" x14ac:dyDescent="0.3">
      <c r="A81" s="503">
        <v>30</v>
      </c>
      <c r="B81" s="599" t="s">
        <v>1070</v>
      </c>
      <c r="C81" s="596" t="s">
        <v>765</v>
      </c>
      <c r="D81" s="461"/>
      <c r="E81" s="525" t="s">
        <v>1130</v>
      </c>
      <c r="F81" s="525" t="str">
        <f t="shared" si="3"/>
        <v>5.1 Evaluar y abordar30Todos</v>
      </c>
      <c r="G81" s="571" t="s">
        <v>1131</v>
      </c>
      <c r="H81" s="602" t="s">
        <v>39</v>
      </c>
      <c r="I81" s="452" t="s">
        <v>765</v>
      </c>
      <c r="J81" s="603" t="str">
        <f t="shared" si="4"/>
        <v>¿Hay trabajadores reclutados/proporcionados a la finca / el grupo por funcionarios militares o de prisiones?No</v>
      </c>
      <c r="K81" s="472" t="s">
        <v>995</v>
      </c>
      <c r="L81" s="446"/>
    </row>
    <row r="82" spans="1:12" ht="117.6" customHeight="1" x14ac:dyDescent="0.3">
      <c r="A82" s="503">
        <v>30</v>
      </c>
      <c r="B82" s="599" t="s">
        <v>1070</v>
      </c>
      <c r="C82" s="534" t="s">
        <v>765</v>
      </c>
      <c r="D82" s="530"/>
      <c r="E82" s="525" t="s">
        <v>1130</v>
      </c>
      <c r="F82" s="525" t="str">
        <f t="shared" si="3"/>
        <v>5.1 Evaluar y abordar30Todos</v>
      </c>
      <c r="G82" s="571" t="s">
        <v>1131</v>
      </c>
      <c r="H82" s="601" t="s">
        <v>882</v>
      </c>
      <c r="I82" s="588" t="s">
        <v>765</v>
      </c>
      <c r="J82" s="603" t="str">
        <f t="shared" si="4"/>
        <v>¿Hay trabajadores reclutados/proporcionados a la finca / el grupo por funcionarios militares o de prisiones?Sí</v>
      </c>
      <c r="K82" s="599" t="s">
        <v>1132</v>
      </c>
      <c r="L82" s="446"/>
    </row>
    <row r="83" spans="1:12" ht="124.2" x14ac:dyDescent="0.3">
      <c r="A83" s="503">
        <v>31</v>
      </c>
      <c r="B83" s="599" t="s">
        <v>1070</v>
      </c>
      <c r="C83" s="596" t="s">
        <v>765</v>
      </c>
      <c r="D83" s="461"/>
      <c r="E83" s="525" t="s">
        <v>1133</v>
      </c>
      <c r="F83" s="525" t="str">
        <f t="shared" si="3"/>
        <v>5.1 Evaluar y abordar31Todos</v>
      </c>
      <c r="G83" s="601" t="s">
        <v>1134</v>
      </c>
      <c r="H83" s="602" t="s">
        <v>39</v>
      </c>
      <c r="I83" s="452" t="s">
        <v>765</v>
      </c>
      <c r="J83" s="603" t="str">
        <f t="shared" si="4"/>
        <v>¿Dan los trabajadores dinero (como depósitos) o documentos originales (como pasaportes) a la gerencia de la finca o a los proveedores de mano de obra?No</v>
      </c>
      <c r="K83" s="472" t="s">
        <v>995</v>
      </c>
      <c r="L83" s="446"/>
    </row>
    <row r="84" spans="1:12" ht="124.2" x14ac:dyDescent="0.3">
      <c r="A84" s="503">
        <v>31</v>
      </c>
      <c r="B84" s="599" t="s">
        <v>1070</v>
      </c>
      <c r="C84" s="534" t="s">
        <v>765</v>
      </c>
      <c r="D84" s="530"/>
      <c r="E84" s="526"/>
      <c r="F84" s="525" t="str">
        <f t="shared" si="3"/>
        <v>5.1 Evaluar y abordar31Todos</v>
      </c>
      <c r="G84" s="601" t="s">
        <v>1134</v>
      </c>
      <c r="H84" s="601" t="s">
        <v>882</v>
      </c>
      <c r="I84" s="588" t="s">
        <v>765</v>
      </c>
      <c r="J84" s="603" t="str">
        <f t="shared" si="4"/>
        <v>¿Dan los trabajadores dinero (como depósitos) o documentos originales (como pasaportes) a la gerencia de la finca o a los proveedores de mano de obra?Sí</v>
      </c>
      <c r="K84" s="599" t="s">
        <v>1135</v>
      </c>
      <c r="L84" s="446"/>
    </row>
    <row r="85" spans="1:12" ht="124.2" x14ac:dyDescent="0.3">
      <c r="A85" s="503">
        <v>32</v>
      </c>
      <c r="B85" s="599" t="s">
        <v>1136</v>
      </c>
      <c r="C85" s="448" t="s">
        <v>765</v>
      </c>
      <c r="D85" s="450"/>
      <c r="E85" s="586" t="s">
        <v>1137</v>
      </c>
      <c r="F85" s="525" t="str">
        <f t="shared" si="3"/>
        <v>1.6 Igualdad de género32Todos</v>
      </c>
      <c r="G85" s="588" t="s">
        <v>1138</v>
      </c>
      <c r="H85" s="602" t="s">
        <v>882</v>
      </c>
      <c r="I85" s="602" t="s">
        <v>765</v>
      </c>
      <c r="J85" s="603" t="str">
        <f t="shared" si="4"/>
        <v>¿La gerencia del grupo / de la finca ya ha emprendido acciones para abordar el tema del género y/o el empoderamiento de las mujeres durante al menos más de un año?Sí</v>
      </c>
      <c r="K85" s="472" t="s">
        <v>1139</v>
      </c>
      <c r="L85" s="446"/>
    </row>
    <row r="86" spans="1:12" ht="124.2" x14ac:dyDescent="0.3">
      <c r="A86" s="503">
        <v>32</v>
      </c>
      <c r="B86" s="599" t="s">
        <v>1136</v>
      </c>
      <c r="C86" s="598" t="s">
        <v>765</v>
      </c>
      <c r="D86" s="528"/>
      <c r="E86" s="587"/>
      <c r="F86" s="525" t="str">
        <f t="shared" si="3"/>
        <v>1.6 Igualdad de género32Todos</v>
      </c>
      <c r="G86" s="588" t="s">
        <v>1138</v>
      </c>
      <c r="H86" s="601" t="s">
        <v>39</v>
      </c>
      <c r="I86" s="601" t="s">
        <v>765</v>
      </c>
      <c r="J86" s="603" t="str">
        <f t="shared" si="4"/>
        <v>¿La gerencia del grupo / de la finca ya ha emprendido acciones para abordar el tema del género y/o el empoderamiento de las mujeres durante al menos más de un año?No</v>
      </c>
      <c r="K86" s="599" t="s">
        <v>1140</v>
      </c>
      <c r="L86" s="446"/>
    </row>
    <row r="87" spans="1:12" ht="42.45" customHeight="1" x14ac:dyDescent="0.3">
      <c r="A87" s="503">
        <v>33</v>
      </c>
      <c r="B87" s="599" t="s">
        <v>1136</v>
      </c>
      <c r="C87" s="448" t="s">
        <v>846</v>
      </c>
      <c r="D87" s="450"/>
      <c r="E87" s="586" t="s">
        <v>1141</v>
      </c>
      <c r="F87" s="525" t="str">
        <f t="shared" si="3"/>
        <v>1.6 Igualdad de género33Certificación de grupo</v>
      </c>
      <c r="G87" s="601" t="s">
        <v>1142</v>
      </c>
      <c r="H87" s="452" t="s">
        <v>882</v>
      </c>
      <c r="I87" s="602" t="s">
        <v>765</v>
      </c>
      <c r="J87" s="603" t="str">
        <f t="shared" si="4"/>
        <v>¿Las mujeres miembros representan al menos el 25% del total de los miembros del grupo? Sí</v>
      </c>
      <c r="K87" s="480" t="s">
        <v>995</v>
      </c>
      <c r="L87" s="446"/>
    </row>
    <row r="88" spans="1:12" ht="66" customHeight="1" x14ac:dyDescent="0.3">
      <c r="A88" s="503">
        <v>33</v>
      </c>
      <c r="B88" s="599" t="s">
        <v>1136</v>
      </c>
      <c r="C88" s="598" t="s">
        <v>846</v>
      </c>
      <c r="D88" s="528"/>
      <c r="E88" s="587"/>
      <c r="F88" s="525" t="str">
        <f t="shared" si="3"/>
        <v>1.6 Igualdad de género33Certificación de grupo</v>
      </c>
      <c r="G88" s="601" t="s">
        <v>1142</v>
      </c>
      <c r="H88" s="570" t="s">
        <v>39</v>
      </c>
      <c r="I88" s="601" t="s">
        <v>765</v>
      </c>
      <c r="J88" s="603" t="str">
        <f t="shared" si="4"/>
        <v>¿Las mujeres miembros representan al menos el 25% del total de los miembros del grupo? No</v>
      </c>
      <c r="K88" s="485" t="s">
        <v>1143</v>
      </c>
      <c r="L88" s="446"/>
    </row>
    <row r="89" spans="1:12" ht="193.2" x14ac:dyDescent="0.3">
      <c r="A89" s="503">
        <v>34</v>
      </c>
      <c r="B89" s="599" t="s">
        <v>1136</v>
      </c>
      <c r="C89" s="448" t="s">
        <v>765</v>
      </c>
      <c r="D89" s="450"/>
      <c r="E89" s="586" t="s">
        <v>1144</v>
      </c>
      <c r="F89" s="525" t="str">
        <f t="shared" si="3"/>
        <v>1.6 Igualdad de género34Todos</v>
      </c>
      <c r="G89" s="601" t="s">
        <v>1145</v>
      </c>
      <c r="H89" s="452" t="s">
        <v>882</v>
      </c>
      <c r="I89" s="602" t="s">
        <v>765</v>
      </c>
      <c r="J89" s="603" t="str">
        <f t="shared" si="4"/>
        <v xml:space="preserve"> mujeres representadas de forma equitativa (en relación con el % total de miembros femeninos o trabajadoras) entre los capacitadores, supervisores, personal de gerencia y/u otras funciones de alto nivel dentro del grupo o de la gestión de la finca?Sí</v>
      </c>
      <c r="K89" s="480" t="s">
        <v>995</v>
      </c>
      <c r="L89" s="446"/>
    </row>
    <row r="90" spans="1:12" ht="196.5" customHeight="1" x14ac:dyDescent="0.3">
      <c r="A90" s="503">
        <v>34</v>
      </c>
      <c r="B90" s="599" t="s">
        <v>1136</v>
      </c>
      <c r="C90" s="598" t="s">
        <v>765</v>
      </c>
      <c r="D90" s="528"/>
      <c r="E90" s="587"/>
      <c r="F90" s="525" t="str">
        <f t="shared" si="3"/>
        <v>1.6 Igualdad de género34Todos</v>
      </c>
      <c r="G90" s="601" t="s">
        <v>1145</v>
      </c>
      <c r="H90" s="576" t="s">
        <v>867</v>
      </c>
      <c r="I90" s="601" t="s">
        <v>765</v>
      </c>
      <c r="J90" s="603" t="str">
        <f t="shared" si="4"/>
        <v xml:space="preserve"> representadas de forma equitativa (en relación con el % total de miembros femeninos o trabajadoras) entre los capacitadores, supervisores, personal de gerencia y/u otras funciones de alto nivel dentro del grupo o de la gestión de la finca?No/No sabe</v>
      </c>
      <c r="K90" s="599" t="s">
        <v>1146</v>
      </c>
      <c r="L90" s="446"/>
    </row>
    <row r="91" spans="1:12" ht="138" x14ac:dyDescent="0.3">
      <c r="A91" s="503">
        <v>35</v>
      </c>
      <c r="B91" s="599" t="s">
        <v>1136</v>
      </c>
      <c r="C91" s="448" t="s">
        <v>765</v>
      </c>
      <c r="D91" s="450"/>
      <c r="E91" s="449" t="s">
        <v>1147</v>
      </c>
      <c r="F91" s="525" t="str">
        <f t="shared" si="3"/>
        <v>1.6 Igualdad de género35Todos</v>
      </c>
      <c r="G91" s="601" t="s">
        <v>1148</v>
      </c>
      <c r="H91" s="571" t="s">
        <v>882</v>
      </c>
      <c r="I91" s="602" t="s">
        <v>765</v>
      </c>
      <c r="J91" s="603" t="str">
        <f t="shared" si="4"/>
        <v>¿Participan actualmente las trabajadoras/mujeres miembros del grupo de forma equitativa (en comparación con el % total de mujeres miembros o trabajadoras) en las capacitaciones?Sí</v>
      </c>
      <c r="K91" s="480" t="s">
        <v>1149</v>
      </c>
      <c r="L91" s="446"/>
    </row>
    <row r="92" spans="1:12" ht="108" customHeight="1" x14ac:dyDescent="0.3">
      <c r="A92" s="503">
        <v>35</v>
      </c>
      <c r="B92" s="599" t="s">
        <v>1136</v>
      </c>
      <c r="C92" s="598" t="s">
        <v>765</v>
      </c>
      <c r="D92" s="528"/>
      <c r="E92" s="449" t="s">
        <v>1147</v>
      </c>
      <c r="F92" s="525" t="str">
        <f t="shared" si="3"/>
        <v>1.6 Igualdad de género35Todos</v>
      </c>
      <c r="G92" s="601" t="s">
        <v>1148</v>
      </c>
      <c r="H92" s="571" t="s">
        <v>39</v>
      </c>
      <c r="I92" s="601" t="s">
        <v>765</v>
      </c>
      <c r="J92" s="603" t="str">
        <f t="shared" si="4"/>
        <v>¿Participan actualmente las trabajadoras/mujeres miembros del grupo de forma equitativa (en comparación con el % total de mujeres miembros o trabajadoras) en las capacitaciones?No</v>
      </c>
      <c r="K92" s="584" t="s">
        <v>1150</v>
      </c>
      <c r="L92" s="446"/>
    </row>
    <row r="93" spans="1:12" ht="72.900000000000006" customHeight="1" x14ac:dyDescent="0.3">
      <c r="A93" s="503">
        <v>36</v>
      </c>
      <c r="B93" s="599" t="s">
        <v>1136</v>
      </c>
      <c r="C93" s="598" t="s">
        <v>846</v>
      </c>
      <c r="D93" s="528"/>
      <c r="E93" s="449" t="s">
        <v>1147</v>
      </c>
      <c r="F93" s="525" t="str">
        <f t="shared" si="3"/>
        <v>1.6 Igualdad de género36Certificación de grupo</v>
      </c>
      <c r="G93" s="601" t="s">
        <v>1151</v>
      </c>
      <c r="H93" s="571" t="s">
        <v>882</v>
      </c>
      <c r="I93" s="601" t="s">
        <v>765</v>
      </c>
      <c r="J93" s="603" t="str">
        <f t="shared" si="4"/>
        <v>¿Es habitual que las esposas de los miembros masculinos u otras trabajadoras de la familia participen en las actividades de capacitación?Sí</v>
      </c>
      <c r="K93" s="585" t="s">
        <v>995</v>
      </c>
      <c r="L93" s="446"/>
    </row>
    <row r="94" spans="1:12" ht="110.4" x14ac:dyDescent="0.3">
      <c r="A94" s="503">
        <v>36</v>
      </c>
      <c r="B94" s="599" t="s">
        <v>1136</v>
      </c>
      <c r="C94" s="598" t="s">
        <v>846</v>
      </c>
      <c r="D94" s="528"/>
      <c r="E94" s="449" t="s">
        <v>1147</v>
      </c>
      <c r="F94" s="525" t="str">
        <f t="shared" si="3"/>
        <v>1.6 Igualdad de género36Certificación de grupo</v>
      </c>
      <c r="G94" s="601" t="s">
        <v>1151</v>
      </c>
      <c r="H94" s="571" t="s">
        <v>39</v>
      </c>
      <c r="I94" s="601" t="s">
        <v>765</v>
      </c>
      <c r="J94" s="603" t="str">
        <f t="shared" si="4"/>
        <v>¿Es habitual que las esposas de los miembros masculinos u otras trabajadoras de la familia participen en las actividades de capacitación?No</v>
      </c>
      <c r="K94" s="478" t="s">
        <v>1152</v>
      </c>
      <c r="L94" s="446"/>
    </row>
    <row r="95" spans="1:12" ht="165.6" x14ac:dyDescent="0.3">
      <c r="A95" s="503">
        <v>37</v>
      </c>
      <c r="B95" s="513" t="s">
        <v>1153</v>
      </c>
      <c r="C95" s="598" t="s">
        <v>766</v>
      </c>
      <c r="E95" s="450" t="s">
        <v>1104</v>
      </c>
      <c r="F95" s="525" t="str">
        <f t="shared" si="3"/>
        <v>5.7 Condiciones de vivienda y de vida37Grande</v>
      </c>
      <c r="G95" s="601" t="s">
        <v>1154</v>
      </c>
      <c r="H95" s="571" t="s">
        <v>882</v>
      </c>
      <c r="I95" s="601" t="s">
        <v>765</v>
      </c>
      <c r="J95" s="603" t="str">
        <f t="shared" si="4"/>
        <v>¿Existen variaciones en el régimen climático o periodos de alta intensidad de mano de obra que le obliguen a tomar medidas de adaptación en las condiciones de vivienda proporcionadas a los trabajadores?Sí</v>
      </c>
      <c r="K95" s="486" t="s">
        <v>1155</v>
      </c>
      <c r="L95" s="446"/>
    </row>
    <row r="96" spans="1:12" ht="165.6" x14ac:dyDescent="0.3">
      <c r="A96" s="503">
        <v>37</v>
      </c>
      <c r="B96" s="513" t="s">
        <v>1153</v>
      </c>
      <c r="C96" s="448" t="s">
        <v>766</v>
      </c>
      <c r="E96" s="450" t="s">
        <v>1104</v>
      </c>
      <c r="F96" s="525" t="str">
        <f t="shared" si="3"/>
        <v>5.7 Condiciones de vivienda y de vida37Grande</v>
      </c>
      <c r="G96" s="601" t="s">
        <v>1154</v>
      </c>
      <c r="H96" s="522" t="s">
        <v>39</v>
      </c>
      <c r="I96" s="602" t="s">
        <v>765</v>
      </c>
      <c r="J96" s="603" t="str">
        <f t="shared" si="4"/>
        <v>¿Existen variaciones en el régimen climático o periodos de alta intensidad de mano de obra que le obliguen a tomar medidas de adaptación en las condiciones de vivienda proporcionadas a los trabajadores?No</v>
      </c>
      <c r="K96" s="472" t="s">
        <v>995</v>
      </c>
      <c r="L96" s="446"/>
    </row>
    <row r="97" spans="1:12" ht="15.6" x14ac:dyDescent="0.3">
      <c r="A97" s="508"/>
      <c r="B97" s="455" t="s">
        <v>767</v>
      </c>
      <c r="C97" s="554"/>
      <c r="D97" s="456"/>
      <c r="E97" s="454"/>
      <c r="F97" s="525" t="str">
        <f t="shared" si="3"/>
        <v>Ambiente</v>
      </c>
      <c r="G97" s="565"/>
      <c r="H97" s="571" t="s">
        <v>882</v>
      </c>
      <c r="I97" s="565"/>
      <c r="J97" s="603" t="str">
        <f t="shared" si="4"/>
        <v>Sí</v>
      </c>
      <c r="K97" s="471"/>
      <c r="L97" s="446"/>
    </row>
    <row r="98" spans="1:12" ht="69" x14ac:dyDescent="0.3">
      <c r="A98" s="530">
        <v>38</v>
      </c>
      <c r="B98" s="597" t="s">
        <v>1156</v>
      </c>
      <c r="C98" s="498" t="s">
        <v>765</v>
      </c>
      <c r="D98" s="457"/>
      <c r="E98" s="458" t="s">
        <v>768</v>
      </c>
      <c r="F98" s="525" t="str">
        <f t="shared" si="3"/>
        <v>6.1.3 / 6.1.4 Evaluación de AVC38Todos</v>
      </c>
      <c r="G98" s="569" t="s">
        <v>1157</v>
      </c>
      <c r="H98" s="570" t="s">
        <v>882</v>
      </c>
      <c r="I98" s="570" t="s">
        <v>765</v>
      </c>
      <c r="J98" s="603" t="str">
        <f t="shared" si="4"/>
        <v>¿La finca o el grupo de fincas están situados a menos de 5 km de un paisaje forestal intacto?Sí</v>
      </c>
      <c r="K98" s="473" t="s">
        <v>1158</v>
      </c>
      <c r="L98" s="446"/>
    </row>
    <row r="99" spans="1:12" ht="69" x14ac:dyDescent="0.3">
      <c r="A99" s="530">
        <v>38</v>
      </c>
      <c r="B99" s="597" t="s">
        <v>1156</v>
      </c>
      <c r="C99" s="498" t="s">
        <v>765</v>
      </c>
      <c r="D99" s="457"/>
      <c r="E99" s="458" t="s">
        <v>768</v>
      </c>
      <c r="F99" s="525" t="str">
        <f t="shared" si="3"/>
        <v>6.1.3 / 6.1.4 Evaluación de AVC38Todos</v>
      </c>
      <c r="G99" s="569" t="s">
        <v>1157</v>
      </c>
      <c r="H99" s="570" t="s">
        <v>39</v>
      </c>
      <c r="I99" s="570" t="s">
        <v>765</v>
      </c>
      <c r="J99" s="603" t="str">
        <f t="shared" si="4"/>
        <v>¿La finca o el grupo de fincas están situados a menos de 5 km de un paisaje forestal intacto?No</v>
      </c>
      <c r="K99" s="472" t="s">
        <v>995</v>
      </c>
      <c r="L99" s="446"/>
    </row>
    <row r="100" spans="1:12" ht="76.95" customHeight="1" x14ac:dyDescent="0.3">
      <c r="A100" s="530">
        <v>39</v>
      </c>
      <c r="B100" s="597" t="s">
        <v>1156</v>
      </c>
      <c r="C100" s="498" t="s">
        <v>765</v>
      </c>
      <c r="D100" s="457"/>
      <c r="E100" s="458" t="s">
        <v>768</v>
      </c>
      <c r="F100" s="525" t="str">
        <f t="shared" si="3"/>
        <v>6.1.3 / 6.1.4 Evaluación de AVC39Todos</v>
      </c>
      <c r="G100" s="569" t="s">
        <v>1159</v>
      </c>
      <c r="H100" s="571" t="s">
        <v>882</v>
      </c>
      <c r="I100" s="570" t="s">
        <v>765</v>
      </c>
      <c r="J100" s="603" t="str">
        <f t="shared" si="4"/>
        <v>¿Está la finca o un grupo de fincas ubicadas dentro o a menos de 2 km de un área protegida (AP) designada, un área clave para la biodiversidad (ACB), un sitio Ramsar o un sitio del Patrimonio Mundial de la UNESCO?Sí</v>
      </c>
      <c r="K100" s="473" t="s">
        <v>1160</v>
      </c>
      <c r="L100" s="446"/>
    </row>
    <row r="101" spans="1:12" ht="86.1" customHeight="1" x14ac:dyDescent="0.3">
      <c r="A101" s="530">
        <v>39</v>
      </c>
      <c r="B101" s="597" t="s">
        <v>1156</v>
      </c>
      <c r="C101" s="498" t="s">
        <v>765</v>
      </c>
      <c r="D101" s="457"/>
      <c r="E101" s="458" t="s">
        <v>768</v>
      </c>
      <c r="F101" s="525" t="str">
        <f t="shared" si="3"/>
        <v>6.1.3 / 6.1.4 Evaluación de AVC39Todos</v>
      </c>
      <c r="G101" s="569" t="s">
        <v>1159</v>
      </c>
      <c r="H101" s="571" t="s">
        <v>39</v>
      </c>
      <c r="I101" s="570" t="s">
        <v>765</v>
      </c>
      <c r="J101" s="603" t="str">
        <f t="shared" si="4"/>
        <v>¿Está la finca o un grupo de fincas ubicadas dentro o a menos de 2 km de un área protegida (AP) designada, un área clave para la biodiversidad (ACB), un sitio Ramsar o un sitio del Patrimonio Mundial de la UNESCO?No</v>
      </c>
      <c r="K101" s="487" t="s">
        <v>995</v>
      </c>
      <c r="L101" s="446"/>
    </row>
    <row r="102" spans="1:12" ht="69" x14ac:dyDescent="0.3">
      <c r="A102" s="506">
        <v>40</v>
      </c>
      <c r="B102" s="597" t="s">
        <v>1156</v>
      </c>
      <c r="C102" s="498" t="s">
        <v>765</v>
      </c>
      <c r="D102" s="457"/>
      <c r="E102" s="458" t="s">
        <v>768</v>
      </c>
      <c r="F102" s="525" t="str">
        <f t="shared" si="3"/>
        <v>6.1.3 / 6.1.4 Evaluación de AVC40Todos</v>
      </c>
      <c r="G102" s="588" t="s">
        <v>1161</v>
      </c>
      <c r="H102" s="570" t="s">
        <v>39</v>
      </c>
      <c r="I102" s="570" t="s">
        <v>764</v>
      </c>
      <c r="J102" s="603" t="str">
        <f t="shared" si="4"/>
        <v>¿Tienen las comunidades locales algún derecho legal o consuetudinario sobre la finca? No</v>
      </c>
      <c r="K102" s="472" t="s">
        <v>995</v>
      </c>
      <c r="L102" s="446"/>
    </row>
    <row r="103" spans="1:12" ht="109.2" customHeight="1" x14ac:dyDescent="0.3">
      <c r="A103" s="506">
        <v>40</v>
      </c>
      <c r="B103" s="597" t="s">
        <v>1156</v>
      </c>
      <c r="C103" s="555" t="s">
        <v>765</v>
      </c>
      <c r="D103" s="524"/>
      <c r="E103" s="458" t="s">
        <v>768</v>
      </c>
      <c r="F103" s="525" t="str">
        <f t="shared" si="3"/>
        <v>6.1.3 / 6.1.4 Evaluación de AVC40Todos</v>
      </c>
      <c r="G103" s="588" t="s">
        <v>1161</v>
      </c>
      <c r="H103" s="571" t="s">
        <v>882</v>
      </c>
      <c r="I103" s="523" t="s">
        <v>765</v>
      </c>
      <c r="J103" s="603" t="str">
        <f t="shared" si="4"/>
        <v>¿Tienen las comunidades locales algún derecho legal o consuetudinario sobre la finca? Sí</v>
      </c>
      <c r="K103" s="599" t="s">
        <v>1162</v>
      </c>
      <c r="L103" s="446"/>
    </row>
    <row r="104" spans="1:12" ht="124.2" x14ac:dyDescent="0.3">
      <c r="A104" s="506">
        <v>41</v>
      </c>
      <c r="B104" s="597" t="s">
        <v>1156</v>
      </c>
      <c r="C104" s="555" t="s">
        <v>765</v>
      </c>
      <c r="D104" s="524"/>
      <c r="E104" s="458" t="s">
        <v>768</v>
      </c>
      <c r="F104" s="525" t="str">
        <f t="shared" si="3"/>
        <v>6.1.3 / 6.1.4 Evaluación de AVC41Todos</v>
      </c>
      <c r="G104" s="588" t="s">
        <v>1163</v>
      </c>
      <c r="H104" s="570" t="s">
        <v>882</v>
      </c>
      <c r="I104" s="523" t="s">
        <v>765</v>
      </c>
      <c r="J104" s="603" t="str">
        <f t="shared" si="4"/>
        <v>¿Utiliza las tierras comunales para fines relacionados con la producción o el procesamiento del cultivo certificado, por ejemplo, la recogida de madera?Sí</v>
      </c>
      <c r="K104" s="597" t="s">
        <v>1164</v>
      </c>
      <c r="L104" s="446"/>
    </row>
    <row r="105" spans="1:12" ht="124.2" x14ac:dyDescent="0.3">
      <c r="A105" s="506">
        <v>41</v>
      </c>
      <c r="B105" s="597" t="s">
        <v>1156</v>
      </c>
      <c r="C105" s="498" t="s">
        <v>765</v>
      </c>
      <c r="D105" s="457"/>
      <c r="E105" s="458" t="s">
        <v>768</v>
      </c>
      <c r="F105" s="525" t="str">
        <f t="shared" si="3"/>
        <v>6.1.3 / 6.1.4 Evaluación de AVC41Todos</v>
      </c>
      <c r="G105" s="588" t="s">
        <v>1163</v>
      </c>
      <c r="H105" s="602" t="s">
        <v>39</v>
      </c>
      <c r="I105" s="468" t="s">
        <v>765</v>
      </c>
      <c r="J105" s="603" t="str">
        <f t="shared" si="4"/>
        <v>¿Utiliza las tierras comunales para fines relacionados con la producción o el procesamiento del cultivo certificado, por ejemplo, la recogida de madera?No</v>
      </c>
      <c r="K105" s="472" t="s">
        <v>995</v>
      </c>
      <c r="L105" s="446"/>
    </row>
    <row r="106" spans="1:12" ht="179.4" x14ac:dyDescent="0.3">
      <c r="A106" s="530">
        <v>42</v>
      </c>
      <c r="B106" s="597" t="s">
        <v>1156</v>
      </c>
      <c r="C106" s="555" t="s">
        <v>766</v>
      </c>
      <c r="D106" s="524" t="s">
        <v>1165</v>
      </c>
      <c r="E106" s="525" t="s">
        <v>768</v>
      </c>
      <c r="F106" s="525" t="str">
        <f t="shared" si="3"/>
        <v>6.1.3 / 6.1.4 Evaluación de AVC42Grande</v>
      </c>
      <c r="G106" s="571" t="s">
        <v>1166</v>
      </c>
      <c r="H106" s="601" t="s">
        <v>882</v>
      </c>
      <c r="I106" s="574" t="s">
        <v>765</v>
      </c>
      <c r="J106" s="603" t="str">
        <f t="shared" si="4"/>
        <v>¿Ha respondido afirmativamente a las preguntas sobre Paisajes Forestales Intactos (PFI), Áreas Clave de Biodiversidad (ACB) (etc.) o derechos consuetudinarios de las comunidades?Sí</v>
      </c>
      <c r="K106" s="599" t="s">
        <v>1167</v>
      </c>
      <c r="L106" s="446"/>
    </row>
    <row r="107" spans="1:12" ht="138" x14ac:dyDescent="0.3">
      <c r="A107" s="530">
        <v>42</v>
      </c>
      <c r="B107" s="597" t="s">
        <v>1156</v>
      </c>
      <c r="C107" s="498" t="s">
        <v>766</v>
      </c>
      <c r="D107" s="524" t="s">
        <v>1165</v>
      </c>
      <c r="E107" s="458" t="s">
        <v>768</v>
      </c>
      <c r="F107" s="525" t="str">
        <f t="shared" si="3"/>
        <v>6.1.3 / 6.1.4 Evaluación de AVC42Grande</v>
      </c>
      <c r="G107" s="571" t="s">
        <v>1166</v>
      </c>
      <c r="H107" s="602" t="s">
        <v>39</v>
      </c>
      <c r="I107" s="575" t="s">
        <v>765</v>
      </c>
      <c r="J107" s="603" t="str">
        <f t="shared" si="4"/>
        <v>¿Ha respondido afirmativamente a las preguntas sobre Paisajes Forestales Intactos (PFI), Áreas Clave de Biodiversidad (ACB) (etc.) o derechos consuetudinarios de las comunidades?No</v>
      </c>
      <c r="K107" s="493" t="s">
        <v>995</v>
      </c>
      <c r="L107" s="446"/>
    </row>
    <row r="108" spans="1:12" ht="96.6" x14ac:dyDescent="0.3">
      <c r="A108" s="515">
        <v>43</v>
      </c>
      <c r="B108" s="514" t="s">
        <v>1168</v>
      </c>
      <c r="C108" s="556" t="s">
        <v>766</v>
      </c>
      <c r="D108" s="465"/>
      <c r="E108" s="466" t="s">
        <v>1169</v>
      </c>
      <c r="F108" s="525" t="str">
        <f t="shared" si="3"/>
        <v>6.2 Conservación y mejora de los ecosistemas y la vegetación naturales43Grande</v>
      </c>
      <c r="G108" s="569" t="s">
        <v>1170</v>
      </c>
      <c r="H108" s="601" t="s">
        <v>882</v>
      </c>
      <c r="I108" s="570" t="s">
        <v>765</v>
      </c>
      <c r="J108" s="603" t="str">
        <f t="shared" si="4"/>
        <v>¿Las zonas de ecosistema natural y de cobertura vegetal natural están conectadas por corredores de paisaje? Sí</v>
      </c>
      <c r="K108" s="472" t="s">
        <v>995</v>
      </c>
      <c r="L108" s="535"/>
    </row>
    <row r="109" spans="1:12" ht="96.6" x14ac:dyDescent="0.3">
      <c r="A109" s="515">
        <v>43</v>
      </c>
      <c r="B109" s="514" t="s">
        <v>1168</v>
      </c>
      <c r="C109" s="557" t="s">
        <v>766</v>
      </c>
      <c r="D109" s="527"/>
      <c r="E109" s="466" t="s">
        <v>1169</v>
      </c>
      <c r="F109" s="525" t="str">
        <f t="shared" si="3"/>
        <v>6.2 Conservación y mejora de los ecosistemas y la vegetación naturales43Grande</v>
      </c>
      <c r="G109" s="569" t="s">
        <v>1170</v>
      </c>
      <c r="H109" s="602" t="s">
        <v>867</v>
      </c>
      <c r="I109" s="571" t="s">
        <v>765</v>
      </c>
      <c r="J109" s="603" t="str">
        <f t="shared" si="4"/>
        <v>¿Las zonas de ecosistema natural y de cobertura vegetal natural están conectadas por corredores de paisaje? No/No sabe</v>
      </c>
      <c r="K109" s="488" t="s">
        <v>1171</v>
      </c>
      <c r="L109" s="535"/>
    </row>
    <row r="110" spans="1:12" ht="96.6" x14ac:dyDescent="0.3">
      <c r="A110" s="543">
        <v>43</v>
      </c>
      <c r="B110" s="514" t="s">
        <v>1168</v>
      </c>
      <c r="C110" s="557" t="s">
        <v>846</v>
      </c>
      <c r="D110" s="544"/>
      <c r="E110" s="466" t="s">
        <v>1169</v>
      </c>
      <c r="F110" s="525" t="str">
        <f t="shared" ref="F110:F131" si="5">_xlfn.CONCAT(B110,A110,C110)</f>
        <v>6.2 Conservación y mejora de los ecosistemas y la vegetación naturales43Certificación de grupo</v>
      </c>
      <c r="G110" s="569" t="s">
        <v>1170</v>
      </c>
      <c r="H110" s="601" t="s">
        <v>882</v>
      </c>
      <c r="I110" s="569" t="s">
        <v>765</v>
      </c>
      <c r="J110" s="603" t="str">
        <f t="shared" si="4"/>
        <v>¿Las zonas de ecosistema natural y de cobertura vegetal natural están conectadas por corredores de paisaje? Sí</v>
      </c>
      <c r="K110" s="545" t="s">
        <v>1172</v>
      </c>
      <c r="L110" s="535" t="s">
        <v>1173</v>
      </c>
    </row>
    <row r="111" spans="1:12" ht="96.6" x14ac:dyDescent="0.3">
      <c r="A111" s="543">
        <v>43</v>
      </c>
      <c r="B111" s="514" t="s">
        <v>1168</v>
      </c>
      <c r="C111" s="557" t="s">
        <v>846</v>
      </c>
      <c r="D111" s="544"/>
      <c r="E111" s="466" t="s">
        <v>1169</v>
      </c>
      <c r="F111" s="525" t="str">
        <f t="shared" si="5"/>
        <v>6.2 Conservación y mejora de los ecosistemas y la vegetación naturales43Certificación de grupo</v>
      </c>
      <c r="G111" s="569" t="s">
        <v>1170</v>
      </c>
      <c r="H111" s="601" t="s">
        <v>867</v>
      </c>
      <c r="I111" s="569" t="s">
        <v>765</v>
      </c>
      <c r="J111" s="603" t="str">
        <f t="shared" si="4"/>
        <v>¿Las zonas de ecosistema natural y de cobertura vegetal natural están conectadas por corredores de paisaje? No/No sabe</v>
      </c>
      <c r="K111" s="497" t="s">
        <v>995</v>
      </c>
      <c r="L111" s="535" t="s">
        <v>1173</v>
      </c>
    </row>
    <row r="112" spans="1:12" ht="193.2" x14ac:dyDescent="0.3">
      <c r="A112" s="515">
        <v>44</v>
      </c>
      <c r="B112" s="514" t="s">
        <v>1168</v>
      </c>
      <c r="C112" s="558" t="s">
        <v>765</v>
      </c>
      <c r="D112" s="465"/>
      <c r="E112" s="466" t="s">
        <v>1174</v>
      </c>
      <c r="F112" s="525" t="str">
        <f t="shared" si="5"/>
        <v>6.2 Conservación y mejora de los ecosistemas y la vegetación naturales44Todos</v>
      </c>
      <c r="G112" s="571" t="s">
        <v>1175</v>
      </c>
      <c r="H112" s="601" t="s">
        <v>882</v>
      </c>
      <c r="I112" s="570" t="s">
        <v>765</v>
      </c>
      <c r="J112" s="603" t="str">
        <f t="shared" si="4"/>
        <v>¿Se espera que todos los ecosistemas naturales de la finca, incluidos los setos, las líneas de árboles, las franjas de amortiguación ribereñas y los bosques, tengan una diversidad de especies y contengan en su mayoría especies adaptadas localmente?Sí</v>
      </c>
      <c r="K112" s="489" t="s">
        <v>1176</v>
      </c>
      <c r="L112" s="446"/>
    </row>
    <row r="113" spans="1:12" ht="193.2" x14ac:dyDescent="0.3">
      <c r="A113" s="515">
        <v>44</v>
      </c>
      <c r="B113" s="514" t="s">
        <v>1168</v>
      </c>
      <c r="C113" s="558" t="s">
        <v>765</v>
      </c>
      <c r="D113" s="465"/>
      <c r="E113" s="466" t="s">
        <v>1174</v>
      </c>
      <c r="F113" s="525" t="str">
        <f t="shared" si="5"/>
        <v>6.2 Conservación y mejora de los ecosistemas y la vegetación naturales44Todos</v>
      </c>
      <c r="G113" s="571" t="s">
        <v>1175</v>
      </c>
      <c r="H113" s="452" t="s">
        <v>867</v>
      </c>
      <c r="I113" s="570" t="s">
        <v>765</v>
      </c>
      <c r="J113" s="603" t="str">
        <f t="shared" si="4"/>
        <v>ra que todos los ecosistemas naturales de la finca, incluidos los setos, las líneas de árboles, las franjas de amortiguación ribereñas y los bosques, tengan una diversidad de especies y contengan en su mayoría especies adaptadas localmente?No/No sabe</v>
      </c>
      <c r="K113" s="489" t="s">
        <v>1177</v>
      </c>
      <c r="L113" s="446"/>
    </row>
    <row r="114" spans="1:12" ht="193.2" x14ac:dyDescent="0.3">
      <c r="A114" s="517">
        <v>45</v>
      </c>
      <c r="B114" s="514" t="s">
        <v>1168</v>
      </c>
      <c r="C114" s="559" t="s">
        <v>765</v>
      </c>
      <c r="D114" s="465" t="s">
        <v>1178</v>
      </c>
      <c r="E114" s="467" t="s">
        <v>1179</v>
      </c>
      <c r="F114" s="525" t="str">
        <f t="shared" si="5"/>
        <v>6.2 Conservación y mejora de los ecosistemas y la vegetación naturales45Todos</v>
      </c>
      <c r="G114" s="588" t="s">
        <v>1207</v>
      </c>
      <c r="H114" s="452" t="s">
        <v>882</v>
      </c>
      <c r="I114" s="452" t="s">
        <v>765</v>
      </c>
      <c r="J114" s="603" t="str">
        <f t="shared" si="4"/>
        <v>en cuanto a la cubierta de copas, los estratos forestales y la presencia de enredaderas o lianas? Véase el documento titulado Guía M: Vegetación Nativa y Ecosistemas Naturales para obtener más información sobre la medición de la calidad del bosque.Sí</v>
      </c>
      <c r="K114" s="497" t="s">
        <v>995</v>
      </c>
      <c r="L114" s="446"/>
    </row>
    <row r="115" spans="1:12" ht="139.5" customHeight="1" x14ac:dyDescent="0.3">
      <c r="A115" s="517">
        <v>45</v>
      </c>
      <c r="B115" s="514" t="s">
        <v>1168</v>
      </c>
      <c r="C115" s="559" t="s">
        <v>765</v>
      </c>
      <c r="D115" s="465" t="s">
        <v>1178</v>
      </c>
      <c r="E115" s="467" t="s">
        <v>1179</v>
      </c>
      <c r="F115" s="525" t="str">
        <f t="shared" si="5"/>
        <v>6.2 Conservación y mejora de los ecosistemas y la vegetación naturales45Todos</v>
      </c>
      <c r="G115" s="588" t="s">
        <v>1207</v>
      </c>
      <c r="H115" s="570" t="s">
        <v>39</v>
      </c>
      <c r="I115" s="452" t="s">
        <v>765</v>
      </c>
      <c r="J115" s="603" t="str">
        <f t="shared" si="4"/>
        <v>en cuanto a la cubierta de copas, los estratos forestales y la presencia de enredaderas o lianas? Véase el documento titulado Guía M: Vegetación Nativa y Ecosistemas Naturales para obtener más información sobre la medición de la calidad del bosque.No</v>
      </c>
      <c r="K115" s="490" t="s">
        <v>1208</v>
      </c>
      <c r="L115" s="446"/>
    </row>
    <row r="116" spans="1:12" ht="151.80000000000001" x14ac:dyDescent="0.3">
      <c r="A116" s="518">
        <v>46</v>
      </c>
      <c r="B116" s="514" t="s">
        <v>1168</v>
      </c>
      <c r="C116" s="559" t="s">
        <v>765</v>
      </c>
      <c r="D116" s="465" t="s">
        <v>1180</v>
      </c>
      <c r="E116" s="467" t="s">
        <v>1181</v>
      </c>
      <c r="F116" s="525" t="str">
        <f t="shared" si="5"/>
        <v>6.2 Conservación y mejora de los ecosistemas y la vegetación naturales46Todos</v>
      </c>
      <c r="G116" s="588" t="s">
        <v>1182</v>
      </c>
      <c r="H116" s="571" t="s">
        <v>882</v>
      </c>
      <c r="I116" s="452" t="s">
        <v>765</v>
      </c>
      <c r="J116" s="603" t="str">
        <f t="shared" si="4"/>
        <v>Conteste sólo si tiene humedales en la finca/grupo--
                                                  ¿Los humedales almacenan o transportan las aguas de las inundaciones en alguna época del año?Sí</v>
      </c>
      <c r="K116" s="490" t="s">
        <v>1183</v>
      </c>
      <c r="L116" s="446"/>
    </row>
    <row r="117" spans="1:12" ht="151.80000000000001" x14ac:dyDescent="0.3">
      <c r="A117" s="518">
        <v>46</v>
      </c>
      <c r="B117" s="514" t="s">
        <v>1168</v>
      </c>
      <c r="C117" s="559" t="s">
        <v>765</v>
      </c>
      <c r="D117" s="465" t="s">
        <v>1180</v>
      </c>
      <c r="E117" s="467" t="s">
        <v>1181</v>
      </c>
      <c r="F117" s="525" t="str">
        <f t="shared" si="5"/>
        <v>6.2 Conservación y mejora de los ecosistemas y la vegetación naturales46Todos</v>
      </c>
      <c r="G117" s="588" t="s">
        <v>1182</v>
      </c>
      <c r="H117" s="571" t="s">
        <v>39</v>
      </c>
      <c r="I117" s="452" t="s">
        <v>765</v>
      </c>
      <c r="J117" s="603" t="str">
        <f t="shared" si="4"/>
        <v>Conteste sólo si tiene humedales en la finca/grupo--
                                                  ¿Los humedales almacenan o transportan las aguas de las inundaciones en alguna época del año?No</v>
      </c>
      <c r="K117" s="472" t="s">
        <v>995</v>
      </c>
      <c r="L117" s="446"/>
    </row>
    <row r="118" spans="1:12" ht="220.8" x14ac:dyDescent="0.3">
      <c r="A118" s="518">
        <v>47</v>
      </c>
      <c r="B118" s="514" t="s">
        <v>1168</v>
      </c>
      <c r="C118" s="559" t="s">
        <v>765</v>
      </c>
      <c r="D118" s="465" t="s">
        <v>1184</v>
      </c>
      <c r="E118" s="467" t="s">
        <v>1185</v>
      </c>
      <c r="F118" s="525" t="str">
        <f t="shared" si="5"/>
        <v>6.2 Conservación y mejora de los ecosistemas y la vegetación naturales47Todos</v>
      </c>
      <c r="G118" s="588" t="s">
        <v>1186</v>
      </c>
      <c r="H118" s="571" t="s">
        <v>882</v>
      </c>
      <c r="I118" s="452" t="s">
        <v>765</v>
      </c>
      <c r="J118" s="603" t="str">
        <f t="shared" si="4"/>
        <v>zales o zonas desérticas no naturales en la finca/grupo --        
¿Las zonas de prados/pastizales o los desiertos no naturales contienen grandes zonas sin vegetación que corren el riesgo de erosionarse hacia las vías fluviales cercanas?Sí</v>
      </c>
      <c r="K118" s="490" t="s">
        <v>1187</v>
      </c>
      <c r="L118" s="446"/>
    </row>
    <row r="119" spans="1:12" ht="220.8" x14ac:dyDescent="0.3">
      <c r="A119" s="518">
        <v>47</v>
      </c>
      <c r="B119" s="514" t="s">
        <v>1168</v>
      </c>
      <c r="C119" s="559" t="s">
        <v>765</v>
      </c>
      <c r="D119" s="465" t="s">
        <v>1184</v>
      </c>
      <c r="E119" s="467" t="s">
        <v>1185</v>
      </c>
      <c r="F119" s="525" t="str">
        <f t="shared" si="5"/>
        <v>6.2 Conservación y mejora de los ecosistemas y la vegetación naturales47Todos</v>
      </c>
      <c r="G119" s="588" t="s">
        <v>1186</v>
      </c>
      <c r="H119" s="522" t="s">
        <v>39</v>
      </c>
      <c r="I119" s="452" t="s">
        <v>765</v>
      </c>
      <c r="J119" s="603" t="str">
        <f t="shared" si="4"/>
        <v>zales o zonas desérticas no naturales en la finca/grupo --        
¿Las zonas de prados/pastizales o los desiertos no naturales contienen grandes zonas sin vegetación que corren el riesgo de erosionarse hacia las vías fluviales cercanas?No</v>
      </c>
      <c r="K119" s="490" t="s">
        <v>1188</v>
      </c>
      <c r="L119" s="446"/>
    </row>
    <row r="120" spans="1:12" ht="110.4" x14ac:dyDescent="0.3">
      <c r="A120" s="518">
        <v>48</v>
      </c>
      <c r="B120" s="514" t="s">
        <v>1168</v>
      </c>
      <c r="C120" s="559" t="s">
        <v>765</v>
      </c>
      <c r="D120" s="465" t="s">
        <v>1189</v>
      </c>
      <c r="E120" s="467" t="s">
        <v>1190</v>
      </c>
      <c r="F120" s="525" t="str">
        <f t="shared" si="5"/>
        <v>6.2 Conservación y mejora de los ecosistemas y la vegetación naturales48Todos</v>
      </c>
      <c r="G120" s="588" t="s">
        <v>1191</v>
      </c>
      <c r="H120" s="571" t="s">
        <v>882</v>
      </c>
      <c r="I120" s="452" t="s">
        <v>765</v>
      </c>
      <c r="J120" s="603" t="str">
        <f t="shared" si="4"/>
        <v>Responda sólo si tiene tierras en barbecho en la finca/grupo --                                                ¿Se regeneran los árboles de forma natural en las tierras en barbecho permanente?Sí</v>
      </c>
      <c r="K120" s="491" t="s">
        <v>995</v>
      </c>
      <c r="L120" s="446"/>
    </row>
    <row r="121" spans="1:12" ht="110.4" x14ac:dyDescent="0.3">
      <c r="A121" s="518">
        <v>48</v>
      </c>
      <c r="B121" s="514" t="s">
        <v>1168</v>
      </c>
      <c r="C121" s="560" t="s">
        <v>765</v>
      </c>
      <c r="D121" s="465" t="s">
        <v>1189</v>
      </c>
      <c r="E121" s="467" t="s">
        <v>1190</v>
      </c>
      <c r="F121" s="525" t="str">
        <f t="shared" si="5"/>
        <v>6.2 Conservación y mejora de los ecosistemas y la vegetación naturales48Todos</v>
      </c>
      <c r="G121" s="588" t="s">
        <v>1191</v>
      </c>
      <c r="H121" s="570" t="s">
        <v>39</v>
      </c>
      <c r="I121" s="588" t="s">
        <v>765</v>
      </c>
      <c r="J121" s="603" t="str">
        <f t="shared" si="4"/>
        <v>Responda sólo si tiene tierras en barbecho en la finca/grupo --                                                ¿Se regeneran los árboles de forma natural en las tierras en barbecho permanente?No</v>
      </c>
      <c r="K121" s="496" t="s">
        <v>1192</v>
      </c>
      <c r="L121" s="446"/>
    </row>
    <row r="122" spans="1:12" ht="151.80000000000001" x14ac:dyDescent="0.3">
      <c r="A122" s="604">
        <v>49</v>
      </c>
      <c r="B122" s="516" t="s">
        <v>1193</v>
      </c>
      <c r="C122" s="561" t="s">
        <v>765</v>
      </c>
      <c r="D122" s="499"/>
      <c r="E122" s="500" t="s">
        <v>1194</v>
      </c>
      <c r="F122" s="525" t="str">
        <f t="shared" si="5"/>
        <v>Cambio climático49Todos</v>
      </c>
      <c r="G122" s="580" t="s">
        <v>1195</v>
      </c>
      <c r="H122" s="570" t="s">
        <v>39</v>
      </c>
      <c r="I122" s="499" t="s">
        <v>765</v>
      </c>
      <c r="J122" s="603" t="str">
        <f t="shared" si="4"/>
        <v>¿Están capacitados los gerentes, supervisores y/o el personal técnico en la evaluación de los riesgos e impactos que el Cambio climático supone para los medios de vida y los sistemas de producción?No</v>
      </c>
      <c r="K122" s="501" t="s">
        <v>1196</v>
      </c>
      <c r="L122" s="446"/>
    </row>
    <row r="123" spans="1:12" ht="151.80000000000001" x14ac:dyDescent="0.3">
      <c r="A123" s="604">
        <v>49</v>
      </c>
      <c r="B123" s="516" t="s">
        <v>1193</v>
      </c>
      <c r="C123" s="458" t="s">
        <v>765</v>
      </c>
      <c r="D123" s="468"/>
      <c r="E123" s="467" t="s">
        <v>1194</v>
      </c>
      <c r="F123" s="525" t="str">
        <f t="shared" si="5"/>
        <v>Cambio climático49Todos</v>
      </c>
      <c r="G123" s="580" t="s">
        <v>1195</v>
      </c>
      <c r="H123" s="571" t="s">
        <v>882</v>
      </c>
      <c r="I123" s="468" t="s">
        <v>765</v>
      </c>
      <c r="J123" s="603" t="str">
        <f t="shared" si="4"/>
        <v>¿Están capacitados los gerentes, supervisores y/o el personal técnico en la evaluación de los riesgos e impactos que el Cambio climático supone para los medios de vida y los sistemas de producción?Sí</v>
      </c>
      <c r="K123" s="472" t="s">
        <v>995</v>
      </c>
      <c r="L123" s="446"/>
    </row>
    <row r="124" spans="1:12" ht="51" customHeight="1" x14ac:dyDescent="0.3">
      <c r="A124" s="605">
        <v>50</v>
      </c>
      <c r="B124" s="516" t="s">
        <v>1193</v>
      </c>
      <c r="C124" s="562" t="s">
        <v>765</v>
      </c>
      <c r="D124" s="591"/>
      <c r="E124" s="523" t="s">
        <v>1194</v>
      </c>
      <c r="F124" s="525" t="str">
        <f t="shared" si="5"/>
        <v>Cambio climático50Todos</v>
      </c>
      <c r="G124" s="588" t="s">
        <v>1197</v>
      </c>
      <c r="H124" s="571" t="s">
        <v>39</v>
      </c>
      <c r="I124" s="523" t="s">
        <v>765</v>
      </c>
      <c r="J124" s="603" t="str">
        <f t="shared" si="4"/>
        <v>¿Han identificado la gerencia, los supervisores y/o el personal técnico las amenazas/riesgos/impactos más significativos sobre los recursos para los medios de vida y los sistemas agrícolas del cambio climático (actuales y previstos)?No</v>
      </c>
      <c r="K124" s="522" t="s">
        <v>1198</v>
      </c>
      <c r="L124" s="447"/>
    </row>
    <row r="125" spans="1:12" ht="179.4" x14ac:dyDescent="0.3">
      <c r="A125" s="605">
        <v>50</v>
      </c>
      <c r="B125" s="516" t="s">
        <v>1193</v>
      </c>
      <c r="C125" s="561" t="s">
        <v>765</v>
      </c>
      <c r="D125" s="592"/>
      <c r="E125" s="502" t="s">
        <v>1194</v>
      </c>
      <c r="F125" s="525" t="str">
        <f t="shared" si="5"/>
        <v>Cambio climático50Todos</v>
      </c>
      <c r="G125" s="588" t="s">
        <v>1197</v>
      </c>
      <c r="H125" s="570" t="s">
        <v>882</v>
      </c>
      <c r="I125" s="468" t="s">
        <v>765</v>
      </c>
      <c r="J125" s="603" t="str">
        <f t="shared" si="4"/>
        <v>¿Han identificado la gerencia, los supervisores y/o el personal técnico las amenazas/riesgos/impactos más significativos sobre los recursos para los medios de vida y los sistemas agrícolas del cambio climático (actuales y previstos)?Sí</v>
      </c>
      <c r="K125" s="472" t="s">
        <v>995</v>
      </c>
      <c r="L125" s="446"/>
    </row>
    <row r="126" spans="1:12" ht="165.6" x14ac:dyDescent="0.3">
      <c r="A126" s="605">
        <v>51</v>
      </c>
      <c r="B126" s="516" t="s">
        <v>1193</v>
      </c>
      <c r="C126" s="561" t="s">
        <v>765</v>
      </c>
      <c r="D126" s="588"/>
      <c r="E126" s="502" t="s">
        <v>1194</v>
      </c>
      <c r="F126" s="525" t="str">
        <f t="shared" si="5"/>
        <v>Cambio climático51Todos</v>
      </c>
      <c r="G126" s="588" t="s">
        <v>1199</v>
      </c>
      <c r="H126" s="571" t="s">
        <v>39</v>
      </c>
      <c r="I126" s="468" t="s">
        <v>765</v>
      </c>
      <c r="J126" s="603" t="str">
        <f t="shared" si="4"/>
        <v>¿Tienen la gerencia, los supervisores y/o el personal técnico acceso a la información, los conocimientos y los servicios pertinentes sobre Cambio climático para desarrollar y emplear estrategias de adaptación?  No</v>
      </c>
      <c r="K126" s="475" t="s">
        <v>1200</v>
      </c>
      <c r="L126" s="446"/>
    </row>
    <row r="127" spans="1:12" ht="165.6" x14ac:dyDescent="0.3">
      <c r="A127" s="605">
        <v>51</v>
      </c>
      <c r="B127" s="516" t="s">
        <v>1193</v>
      </c>
      <c r="C127" s="561" t="s">
        <v>765</v>
      </c>
      <c r="D127" s="590"/>
      <c r="E127" s="502" t="s">
        <v>1194</v>
      </c>
      <c r="F127" s="525" t="str">
        <f t="shared" si="5"/>
        <v>Cambio climático51Todos</v>
      </c>
      <c r="G127" s="588" t="s">
        <v>1199</v>
      </c>
      <c r="H127" s="570" t="s">
        <v>882</v>
      </c>
      <c r="I127" s="468" t="s">
        <v>765</v>
      </c>
      <c r="J127" s="603" t="str">
        <f t="shared" si="4"/>
        <v>¿Tienen la gerencia, los supervisores y/o el personal técnico acceso a la información, los conocimientos y los servicios pertinentes sobre Cambio climático para desarrollar y emplear estrategias de adaptación?  Sí</v>
      </c>
      <c r="K127" s="472" t="s">
        <v>995</v>
      </c>
      <c r="L127" s="446"/>
    </row>
    <row r="128" spans="1:12" ht="138" x14ac:dyDescent="0.3">
      <c r="A128" s="605">
        <v>52</v>
      </c>
      <c r="B128" s="516" t="s">
        <v>1193</v>
      </c>
      <c r="C128" s="555" t="s">
        <v>766</v>
      </c>
      <c r="D128" s="588"/>
      <c r="E128" s="588" t="s">
        <v>1194</v>
      </c>
      <c r="F128" s="525" t="str">
        <f t="shared" si="5"/>
        <v>Cambio climático52Grande</v>
      </c>
      <c r="G128" s="581" t="s">
        <v>1201</v>
      </c>
      <c r="H128" s="602" t="s">
        <v>39</v>
      </c>
      <c r="I128" s="468" t="s">
        <v>765</v>
      </c>
      <c r="J128" s="603" t="str">
        <f t="shared" si="4"/>
        <v>¿Hay medidas de emergencia para hacer frente a los eventos climáticos extremos y sus posibles impactos (por ejemplo, el plan de evacuación) desarrolladas y en marcha?No</v>
      </c>
      <c r="K128" s="475" t="s">
        <v>1202</v>
      </c>
      <c r="L128" s="446"/>
    </row>
    <row r="129" spans="1:12" ht="138" x14ac:dyDescent="0.3">
      <c r="A129" s="605">
        <v>52</v>
      </c>
      <c r="B129" s="516" t="s">
        <v>1193</v>
      </c>
      <c r="C129" s="555" t="s">
        <v>766</v>
      </c>
      <c r="D129" s="589"/>
      <c r="E129" s="492" t="s">
        <v>1194</v>
      </c>
      <c r="F129" s="525" t="str">
        <f t="shared" si="5"/>
        <v>Cambio climático52Grande</v>
      </c>
      <c r="G129" s="581" t="s">
        <v>1201</v>
      </c>
      <c r="H129" s="601" t="s">
        <v>882</v>
      </c>
      <c r="I129" s="523" t="s">
        <v>765</v>
      </c>
      <c r="J129" s="603" t="str">
        <f t="shared" si="4"/>
        <v>¿Hay medidas de emergencia para hacer frente a los eventos climáticos extremos y sus posibles impactos (por ejemplo, el plan de evacuación) desarrolladas y en marcha?Sí</v>
      </c>
      <c r="K129" s="491" t="s">
        <v>995</v>
      </c>
      <c r="L129" s="446"/>
    </row>
    <row r="130" spans="1:12" ht="138" x14ac:dyDescent="0.3">
      <c r="A130" s="606">
        <v>52</v>
      </c>
      <c r="B130" s="516" t="s">
        <v>1193</v>
      </c>
      <c r="C130" s="557" t="s">
        <v>846</v>
      </c>
      <c r="D130" s="546"/>
      <c r="E130" s="547" t="s">
        <v>1194</v>
      </c>
      <c r="F130" s="525" t="str">
        <f t="shared" si="5"/>
        <v>Cambio climático52Certificación de grupo</v>
      </c>
      <c r="G130" s="581" t="s">
        <v>1203</v>
      </c>
      <c r="H130" s="463" t="s">
        <v>39</v>
      </c>
      <c r="I130" s="607" t="s">
        <v>765</v>
      </c>
      <c r="J130" s="603" t="str">
        <f t="shared" si="4"/>
        <v>¿Conocen los miembros del grupo las medidas de emergencia para hacer frente a los eventos climáticos extremos y sus posibles impactos (por ejemplo, el plan de evacuación)?No</v>
      </c>
      <c r="K130" s="549" t="s">
        <v>1204</v>
      </c>
      <c r="L130" s="447" t="s">
        <v>1173</v>
      </c>
    </row>
    <row r="131" spans="1:12" ht="138" x14ac:dyDescent="0.3">
      <c r="A131" s="608">
        <v>52</v>
      </c>
      <c r="B131" s="516" t="s">
        <v>1193</v>
      </c>
      <c r="C131" s="557" t="s">
        <v>846</v>
      </c>
      <c r="D131" s="546"/>
      <c r="E131" s="550" t="s">
        <v>1194</v>
      </c>
      <c r="F131" s="525" t="str">
        <f t="shared" si="5"/>
        <v>Cambio climático52Certificación de grupo</v>
      </c>
      <c r="G131" s="581" t="s">
        <v>1203</v>
      </c>
      <c r="H131" s="463" t="s">
        <v>882</v>
      </c>
      <c r="I131" s="607" t="s">
        <v>765</v>
      </c>
      <c r="J131" s="603" t="str">
        <f>RIGHT(_xlfn.CONCAT(G131,H131),250)</f>
        <v>¿Conocen los miembros del grupo las medidas de emergencia para hacer frente a los eventos climáticos extremos y sus posibles impactos (por ejemplo, el plan de evacuación)?Sí</v>
      </c>
      <c r="K131" s="551" t="s">
        <v>995</v>
      </c>
      <c r="L131" s="447" t="s">
        <v>1173</v>
      </c>
    </row>
  </sheetData>
  <sheetProtection algorithmName="SHA-512" hashValue="NotPRqQ/xQ8v8v8GUVd4t4Bd41bYzf7bbtppAfgs7L1yiAKi3pep6nWj2eAY8G5sc60bOREbwpnzKKQIs2soVg==" saltValue="j41I9juOddBe9nYwgTFUEQ==" spinCount="100000" sheet="1" formatColumns="0" formatRows="0"/>
  <pageMargins left="0.7" right="0.7" top="0.75" bottom="0.75" header="0.3" footer="0.3"/>
  <pageSetup orientation="portrait" horizontalDpi="4294967293" vertic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C25E9-9BA9-43EC-AA55-C6DF044B2202}">
  <sheetPr>
    <tabColor rgb="FF00B0F0"/>
  </sheetPr>
  <dimension ref="A1"/>
  <sheetViews>
    <sheetView showGridLines="0" workbookViewId="0">
      <selection activeCell="A32" sqref="A32"/>
    </sheetView>
  </sheetViews>
  <sheetFormatPr baseColWidth="10" defaultColWidth="8.88671875" defaultRowHeight="14.4" x14ac:dyDescent="0.3"/>
  <cols>
    <col min="1" max="16384" width="8.88671875" style="446"/>
  </cols>
  <sheetData/>
  <sheetProtection algorithmName="SHA-512" hashValue="fvspkUQBT6xMI/44XB2L1Qc+zvdmuGqhnRrm+A1DbRCagmS6Un9fm88vYz4FF0ofdM4VOE7WCMQeMxh4uZf62A==" saltValue="Y6zNER/gyAZv8CIVt0WfAQ==" spinCount="100000" sheet="1" objects="1" scenarios="1"/>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D747-07C2-4E4C-9B58-19CFADB34233}">
  <sheetPr>
    <tabColor rgb="FF00B0F0"/>
  </sheetPr>
  <dimension ref="A1:I143"/>
  <sheetViews>
    <sheetView zoomScale="90" zoomScaleNormal="90" zoomScalePageLayoutView="90" workbookViewId="0"/>
  </sheetViews>
  <sheetFormatPr baseColWidth="10" defaultColWidth="8.88671875" defaultRowHeight="14.4" x14ac:dyDescent="0.3"/>
  <cols>
    <col min="1" max="1" width="10.44140625" style="613" customWidth="1"/>
    <col min="2" max="2" width="15.5546875" style="613" customWidth="1"/>
    <col min="3" max="3" width="21.88671875" style="613" customWidth="1"/>
    <col min="4" max="4" width="35.44140625" style="613" customWidth="1"/>
    <col min="5" max="5" width="10.88671875" style="613" customWidth="1"/>
    <col min="6" max="6" width="96.44140625" style="613" customWidth="1"/>
    <col min="7" max="7" width="51.109375" style="613" customWidth="1"/>
    <col min="8" max="16384" width="8.88671875" style="613"/>
  </cols>
  <sheetData>
    <row r="1" spans="1:9" ht="46.8" x14ac:dyDescent="0.3">
      <c r="A1" s="645" t="s">
        <v>929</v>
      </c>
      <c r="B1" s="642" t="s">
        <v>1303</v>
      </c>
      <c r="C1" s="644" t="s">
        <v>1302</v>
      </c>
      <c r="D1" s="643" t="s">
        <v>1301</v>
      </c>
      <c r="E1" s="643" t="s">
        <v>1300</v>
      </c>
      <c r="F1" s="642" t="s">
        <v>1299</v>
      </c>
      <c r="G1" s="641" t="s">
        <v>1298</v>
      </c>
      <c r="H1" s="646"/>
      <c r="I1" s="646"/>
    </row>
    <row r="2" spans="1:9" ht="41.25" customHeight="1" x14ac:dyDescent="0.3">
      <c r="A2" s="810">
        <v>1</v>
      </c>
      <c r="B2" s="811" t="s">
        <v>1297</v>
      </c>
      <c r="C2" s="829" t="s">
        <v>1296</v>
      </c>
      <c r="D2" s="813" t="s">
        <v>1295</v>
      </c>
      <c r="E2" s="628" t="s">
        <v>882</v>
      </c>
      <c r="F2" s="632" t="s">
        <v>1294</v>
      </c>
      <c r="G2" s="618"/>
      <c r="H2" s="646"/>
      <c r="I2" s="646"/>
    </row>
    <row r="3" spans="1:9" ht="49.5" customHeight="1" x14ac:dyDescent="0.3">
      <c r="A3" s="810"/>
      <c r="B3" s="812"/>
      <c r="C3" s="830"/>
      <c r="D3" s="814"/>
      <c r="E3" s="628" t="s">
        <v>39</v>
      </c>
      <c r="F3" s="632" t="s">
        <v>1293</v>
      </c>
      <c r="G3" s="618"/>
      <c r="H3" s="646"/>
      <c r="I3" s="646"/>
    </row>
    <row r="4" spans="1:9" ht="85.5" customHeight="1" x14ac:dyDescent="0.3">
      <c r="A4" s="815">
        <v>2</v>
      </c>
      <c r="B4" s="816" t="s">
        <v>1070</v>
      </c>
      <c r="C4" s="841" t="s">
        <v>1290</v>
      </c>
      <c r="D4" s="818" t="s">
        <v>1292</v>
      </c>
      <c r="E4" s="634" t="s">
        <v>882</v>
      </c>
      <c r="F4" s="640" t="s">
        <v>1291</v>
      </c>
      <c r="G4" s="618"/>
      <c r="H4" s="646"/>
      <c r="I4" s="646"/>
    </row>
    <row r="5" spans="1:9" ht="27.75" customHeight="1" x14ac:dyDescent="0.3">
      <c r="A5" s="815"/>
      <c r="B5" s="817"/>
      <c r="C5" s="842"/>
      <c r="D5" s="819"/>
      <c r="E5" s="634" t="s">
        <v>39</v>
      </c>
      <c r="F5" s="640" t="s">
        <v>1247</v>
      </c>
      <c r="G5" s="618"/>
      <c r="H5" s="646"/>
      <c r="I5" s="646"/>
    </row>
    <row r="6" spans="1:9" ht="23.25" customHeight="1" x14ac:dyDescent="0.3">
      <c r="A6" s="820">
        <v>3</v>
      </c>
      <c r="B6" s="817"/>
      <c r="C6" s="822" t="s">
        <v>1290</v>
      </c>
      <c r="D6" s="813" t="s">
        <v>1289</v>
      </c>
      <c r="E6" s="628" t="s">
        <v>61</v>
      </c>
      <c r="F6" s="639" t="s">
        <v>1247</v>
      </c>
      <c r="G6" s="618"/>
      <c r="H6" s="646"/>
      <c r="I6" s="646"/>
    </row>
    <row r="7" spans="1:9" ht="32.25" customHeight="1" x14ac:dyDescent="0.3">
      <c r="A7" s="821"/>
      <c r="B7" s="817"/>
      <c r="C7" s="823"/>
      <c r="D7" s="814"/>
      <c r="E7" s="628" t="s">
        <v>39</v>
      </c>
      <c r="F7" s="638" t="s">
        <v>1288</v>
      </c>
      <c r="G7" s="618"/>
      <c r="H7" s="646"/>
      <c r="I7" s="646"/>
    </row>
    <row r="8" spans="1:9" ht="23.25" customHeight="1" x14ac:dyDescent="0.3">
      <c r="A8" s="826">
        <v>4</v>
      </c>
      <c r="B8" s="817"/>
      <c r="C8" s="841" t="s">
        <v>1284</v>
      </c>
      <c r="D8" s="864" t="s">
        <v>1287</v>
      </c>
      <c r="E8" s="634" t="s">
        <v>1286</v>
      </c>
      <c r="F8" s="637" t="s">
        <v>1247</v>
      </c>
      <c r="G8" s="618"/>
      <c r="H8" s="646"/>
      <c r="I8" s="646"/>
    </row>
    <row r="9" spans="1:9" ht="15" customHeight="1" x14ac:dyDescent="0.3">
      <c r="A9" s="827"/>
      <c r="B9" s="817"/>
      <c r="C9" s="854"/>
      <c r="D9" s="865"/>
      <c r="E9" s="860" t="s">
        <v>95</v>
      </c>
      <c r="F9" s="862" t="s">
        <v>1285</v>
      </c>
      <c r="G9" s="618"/>
      <c r="H9" s="646"/>
      <c r="I9" s="646"/>
    </row>
    <row r="10" spans="1:9" ht="54" customHeight="1" x14ac:dyDescent="0.3">
      <c r="A10" s="828"/>
      <c r="B10" s="817"/>
      <c r="C10" s="842"/>
      <c r="D10" s="866"/>
      <c r="E10" s="861"/>
      <c r="F10" s="863"/>
      <c r="G10" s="618"/>
      <c r="H10" s="646"/>
      <c r="I10" s="646"/>
    </row>
    <row r="11" spans="1:9" ht="22.5" customHeight="1" x14ac:dyDescent="0.3">
      <c r="A11" s="820">
        <v>5</v>
      </c>
      <c r="B11" s="817"/>
      <c r="C11" s="829" t="s">
        <v>1284</v>
      </c>
      <c r="D11" s="813" t="s">
        <v>1283</v>
      </c>
      <c r="E11" s="628" t="s">
        <v>882</v>
      </c>
      <c r="F11" s="636" t="s">
        <v>1247</v>
      </c>
      <c r="G11" s="618"/>
      <c r="H11" s="646"/>
      <c r="I11" s="646"/>
    </row>
    <row r="12" spans="1:9" ht="125.25" customHeight="1" x14ac:dyDescent="0.3">
      <c r="A12" s="821"/>
      <c r="B12" s="817"/>
      <c r="C12" s="830"/>
      <c r="D12" s="814"/>
      <c r="E12" s="628" t="s">
        <v>39</v>
      </c>
      <c r="F12" s="635" t="s">
        <v>1282</v>
      </c>
      <c r="G12" s="618"/>
      <c r="H12" s="646"/>
      <c r="I12" s="646"/>
    </row>
    <row r="13" spans="1:9" ht="31.5" customHeight="1" x14ac:dyDescent="0.3">
      <c r="A13" s="815">
        <v>6</v>
      </c>
      <c r="B13" s="817"/>
      <c r="C13" s="841" t="s">
        <v>1281</v>
      </c>
      <c r="D13" s="818" t="s">
        <v>1280</v>
      </c>
      <c r="E13" s="622" t="s">
        <v>882</v>
      </c>
      <c r="F13" s="623" t="s">
        <v>1279</v>
      </c>
      <c r="G13" s="618"/>
      <c r="H13" s="646"/>
      <c r="I13" s="646"/>
    </row>
    <row r="14" spans="1:9" ht="125.25" customHeight="1" x14ac:dyDescent="0.3">
      <c r="A14" s="815"/>
      <c r="B14" s="817"/>
      <c r="C14" s="842"/>
      <c r="D14" s="819"/>
      <c r="E14" s="634" t="s">
        <v>39</v>
      </c>
      <c r="F14" s="633" t="s">
        <v>1278</v>
      </c>
      <c r="G14" s="618"/>
      <c r="H14" s="646"/>
      <c r="I14" s="646"/>
    </row>
    <row r="15" spans="1:9" ht="42.75" customHeight="1" x14ac:dyDescent="0.3">
      <c r="A15" s="810">
        <v>7</v>
      </c>
      <c r="B15" s="817"/>
      <c r="C15" s="829" t="s">
        <v>1090</v>
      </c>
      <c r="D15" s="813" t="s">
        <v>1277</v>
      </c>
      <c r="E15" s="628" t="s">
        <v>882</v>
      </c>
      <c r="F15" s="632" t="s">
        <v>1276</v>
      </c>
      <c r="G15" s="618"/>
      <c r="H15" s="646"/>
      <c r="I15" s="646"/>
    </row>
    <row r="16" spans="1:9" ht="112.5" customHeight="1" x14ac:dyDescent="0.3">
      <c r="A16" s="810"/>
      <c r="B16" s="817"/>
      <c r="C16" s="834"/>
      <c r="D16" s="835"/>
      <c r="E16" s="852" t="s">
        <v>95</v>
      </c>
      <c r="F16" s="822" t="s">
        <v>1275</v>
      </c>
      <c r="G16" s="618"/>
      <c r="H16" s="646"/>
      <c r="I16" s="646"/>
    </row>
    <row r="17" spans="1:9" ht="88.95" customHeight="1" x14ac:dyDescent="0.3">
      <c r="A17" s="810"/>
      <c r="B17" s="817"/>
      <c r="C17" s="830"/>
      <c r="D17" s="814"/>
      <c r="E17" s="853"/>
      <c r="F17" s="823"/>
      <c r="G17" s="618"/>
      <c r="H17" s="646"/>
      <c r="I17" s="646"/>
    </row>
    <row r="18" spans="1:9" x14ac:dyDescent="0.3">
      <c r="A18" s="815">
        <v>8</v>
      </c>
      <c r="B18" s="817"/>
      <c r="C18" s="841" t="s">
        <v>1099</v>
      </c>
      <c r="D18" s="818" t="s">
        <v>1274</v>
      </c>
      <c r="E18" s="860" t="s">
        <v>882</v>
      </c>
      <c r="F18" s="847" t="s">
        <v>1273</v>
      </c>
      <c r="G18" s="618"/>
      <c r="H18" s="646"/>
      <c r="I18" s="646"/>
    </row>
    <row r="19" spans="1:9" ht="25.5" customHeight="1" x14ac:dyDescent="0.3">
      <c r="A19" s="815"/>
      <c r="B19" s="817"/>
      <c r="C19" s="854"/>
      <c r="D19" s="840"/>
      <c r="E19" s="861"/>
      <c r="F19" s="848"/>
      <c r="G19" s="618"/>
      <c r="H19" s="646"/>
      <c r="I19" s="646"/>
    </row>
    <row r="20" spans="1:9" ht="25.5" customHeight="1" x14ac:dyDescent="0.3">
      <c r="A20" s="815"/>
      <c r="B20" s="817"/>
      <c r="C20" s="854"/>
      <c r="D20" s="840"/>
      <c r="E20" s="860" t="s">
        <v>39</v>
      </c>
      <c r="F20" s="847" t="s">
        <v>1272</v>
      </c>
      <c r="G20" s="618"/>
      <c r="H20" s="646"/>
      <c r="I20" s="646"/>
    </row>
    <row r="21" spans="1:9" ht="36" customHeight="1" x14ac:dyDescent="0.3">
      <c r="A21" s="815"/>
      <c r="B21" s="817"/>
      <c r="C21" s="842"/>
      <c r="D21" s="819"/>
      <c r="E21" s="861"/>
      <c r="F21" s="848"/>
      <c r="G21" s="618"/>
      <c r="H21" s="646"/>
      <c r="I21" s="646"/>
    </row>
    <row r="22" spans="1:9" ht="81" customHeight="1" x14ac:dyDescent="0.3">
      <c r="A22" s="820">
        <v>9</v>
      </c>
      <c r="B22" s="817"/>
      <c r="C22" s="829" t="s">
        <v>1271</v>
      </c>
      <c r="D22" s="813" t="s">
        <v>1270</v>
      </c>
      <c r="E22" s="852" t="s">
        <v>882</v>
      </c>
      <c r="F22" s="822" t="s">
        <v>1269</v>
      </c>
      <c r="G22" s="618"/>
      <c r="H22" s="646"/>
      <c r="I22" s="646"/>
    </row>
    <row r="23" spans="1:9" ht="87" customHeight="1" x14ac:dyDescent="0.3">
      <c r="A23" s="837"/>
      <c r="B23" s="817"/>
      <c r="C23" s="834"/>
      <c r="D23" s="835"/>
      <c r="E23" s="853"/>
      <c r="F23" s="857"/>
      <c r="G23" s="618"/>
      <c r="H23" s="646"/>
      <c r="I23" s="646"/>
    </row>
    <row r="24" spans="1:9" ht="53.25" customHeight="1" x14ac:dyDescent="0.3">
      <c r="A24" s="837"/>
      <c r="B24" s="817"/>
      <c r="C24" s="834"/>
      <c r="D24" s="835"/>
      <c r="E24" s="852" t="s">
        <v>95</v>
      </c>
      <c r="F24" s="858" t="s">
        <v>1268</v>
      </c>
      <c r="G24" s="618"/>
      <c r="H24" s="646"/>
      <c r="I24" s="646"/>
    </row>
    <row r="25" spans="1:9" ht="36" customHeight="1" x14ac:dyDescent="0.3">
      <c r="A25" s="833"/>
      <c r="B25" s="817"/>
      <c r="C25" s="834"/>
      <c r="D25" s="835"/>
      <c r="E25" s="856"/>
      <c r="F25" s="859"/>
      <c r="G25" s="618"/>
      <c r="H25" s="646"/>
      <c r="I25" s="646"/>
    </row>
    <row r="26" spans="1:9" ht="258" customHeight="1" x14ac:dyDescent="0.3">
      <c r="A26" s="824">
        <v>10</v>
      </c>
      <c r="B26" s="817"/>
      <c r="C26" s="838" t="s">
        <v>1117</v>
      </c>
      <c r="D26" s="855" t="s">
        <v>1267</v>
      </c>
      <c r="E26" s="631" t="s">
        <v>882</v>
      </c>
      <c r="F26" s="623" t="s">
        <v>1266</v>
      </c>
      <c r="G26" s="618"/>
      <c r="H26" s="646"/>
      <c r="I26" s="646"/>
    </row>
    <row r="27" spans="1:9" ht="19.5" customHeight="1" x14ac:dyDescent="0.3">
      <c r="A27" s="824"/>
      <c r="B27" s="817"/>
      <c r="C27" s="838"/>
      <c r="D27" s="855"/>
      <c r="E27" s="851" t="s">
        <v>39</v>
      </c>
      <c r="F27" s="838" t="s">
        <v>1247</v>
      </c>
      <c r="G27" s="618"/>
      <c r="H27" s="646"/>
      <c r="I27" s="646"/>
    </row>
    <row r="28" spans="1:9" ht="7.5" customHeight="1" x14ac:dyDescent="0.3">
      <c r="A28" s="825"/>
      <c r="B28" s="817"/>
      <c r="C28" s="838"/>
      <c r="D28" s="855"/>
      <c r="E28" s="851"/>
      <c r="F28" s="838"/>
      <c r="G28" s="618"/>
      <c r="H28" s="646"/>
      <c r="I28" s="646"/>
    </row>
    <row r="29" spans="1:9" ht="110.4" x14ac:dyDescent="0.3">
      <c r="A29" s="820">
        <v>11</v>
      </c>
      <c r="B29" s="817"/>
      <c r="C29" s="831" t="s">
        <v>1265</v>
      </c>
      <c r="D29" s="835" t="s">
        <v>1264</v>
      </c>
      <c r="E29" s="630" t="s">
        <v>882</v>
      </c>
      <c r="F29" s="629" t="s">
        <v>1263</v>
      </c>
      <c r="G29" s="618"/>
      <c r="H29" s="646"/>
      <c r="I29" s="646"/>
    </row>
    <row r="30" spans="1:9" ht="22.5" customHeight="1" x14ac:dyDescent="0.3">
      <c r="A30" s="833"/>
      <c r="B30" s="817"/>
      <c r="C30" s="832"/>
      <c r="D30" s="836"/>
      <c r="E30" s="628" t="s">
        <v>39</v>
      </c>
      <c r="F30" s="627" t="s">
        <v>1247</v>
      </c>
      <c r="G30" s="618"/>
      <c r="H30" s="646"/>
      <c r="I30" s="646"/>
    </row>
    <row r="31" spans="1:9" ht="54" customHeight="1" x14ac:dyDescent="0.3">
      <c r="A31" s="839">
        <v>12</v>
      </c>
      <c r="B31" s="817"/>
      <c r="C31" s="841" t="s">
        <v>1262</v>
      </c>
      <c r="D31" s="840" t="s">
        <v>1128</v>
      </c>
      <c r="E31" s="622" t="s">
        <v>882</v>
      </c>
      <c r="F31" s="626" t="s">
        <v>1261</v>
      </c>
      <c r="G31" s="618"/>
      <c r="H31" s="646"/>
      <c r="I31" s="646"/>
    </row>
    <row r="32" spans="1:9" ht="30.75" customHeight="1" x14ac:dyDescent="0.3">
      <c r="A32" s="825"/>
      <c r="B32" s="817"/>
      <c r="C32" s="842"/>
      <c r="D32" s="819"/>
      <c r="E32" s="622" t="s">
        <v>39</v>
      </c>
      <c r="F32" s="625" t="s">
        <v>1247</v>
      </c>
      <c r="G32" s="618"/>
      <c r="H32" s="646"/>
      <c r="I32" s="646"/>
    </row>
    <row r="33" spans="1:9" ht="91.95" customHeight="1" x14ac:dyDescent="0.3">
      <c r="A33" s="820">
        <v>13</v>
      </c>
      <c r="B33" s="817"/>
      <c r="C33" s="829" t="s">
        <v>1260</v>
      </c>
      <c r="D33" s="813" t="s">
        <v>1259</v>
      </c>
      <c r="E33" s="620" t="s">
        <v>882</v>
      </c>
      <c r="F33" s="619" t="s">
        <v>1258</v>
      </c>
      <c r="G33" s="618"/>
      <c r="H33" s="646"/>
      <c r="I33" s="646"/>
    </row>
    <row r="34" spans="1:9" ht="27.75" customHeight="1" x14ac:dyDescent="0.3">
      <c r="A34" s="821"/>
      <c r="B34" s="817"/>
      <c r="C34" s="830"/>
      <c r="D34" s="814"/>
      <c r="E34" s="620" t="s">
        <v>39</v>
      </c>
      <c r="F34" s="619" t="s">
        <v>1247</v>
      </c>
      <c r="G34" s="618"/>
      <c r="H34" s="646"/>
      <c r="I34" s="646"/>
    </row>
    <row r="35" spans="1:9" ht="64.5" customHeight="1" x14ac:dyDescent="0.3">
      <c r="A35" s="843">
        <v>14</v>
      </c>
      <c r="B35" s="817"/>
      <c r="C35" s="841" t="s">
        <v>1257</v>
      </c>
      <c r="D35" s="818" t="s">
        <v>1256</v>
      </c>
      <c r="E35" s="622" t="s">
        <v>882</v>
      </c>
      <c r="F35" s="623" t="s">
        <v>1255</v>
      </c>
      <c r="G35" s="618"/>
      <c r="H35" s="646"/>
      <c r="I35" s="646"/>
    </row>
    <row r="36" spans="1:9" ht="24" customHeight="1" x14ac:dyDescent="0.3">
      <c r="A36" s="843"/>
      <c r="B36" s="817"/>
      <c r="C36" s="842"/>
      <c r="D36" s="819"/>
      <c r="E36" s="622" t="s">
        <v>39</v>
      </c>
      <c r="F36" s="623" t="s">
        <v>1247</v>
      </c>
      <c r="G36" s="618"/>
      <c r="H36" s="646"/>
      <c r="I36" s="646"/>
    </row>
    <row r="37" spans="1:9" ht="25.5" customHeight="1" x14ac:dyDescent="0.3">
      <c r="A37" s="820">
        <v>15</v>
      </c>
      <c r="B37" s="816" t="s">
        <v>1254</v>
      </c>
      <c r="C37" s="829" t="s">
        <v>1253</v>
      </c>
      <c r="D37" s="813" t="s">
        <v>1252</v>
      </c>
      <c r="E37" s="620" t="s">
        <v>882</v>
      </c>
      <c r="F37" s="624" t="s">
        <v>1251</v>
      </c>
      <c r="G37" s="618"/>
      <c r="H37" s="646"/>
      <c r="I37" s="646"/>
    </row>
    <row r="38" spans="1:9" ht="69" customHeight="1" x14ac:dyDescent="0.3">
      <c r="A38" s="821"/>
      <c r="B38" s="817"/>
      <c r="C38" s="830"/>
      <c r="D38" s="814"/>
      <c r="E38" s="620" t="s">
        <v>39</v>
      </c>
      <c r="F38" s="619" t="s">
        <v>1250</v>
      </c>
      <c r="G38" s="618"/>
      <c r="H38" s="646"/>
      <c r="I38" s="646"/>
    </row>
    <row r="39" spans="1:9" ht="27" customHeight="1" x14ac:dyDescent="0.3">
      <c r="A39" s="846">
        <v>16</v>
      </c>
      <c r="B39" s="817"/>
      <c r="C39" s="847" t="s">
        <v>1249</v>
      </c>
      <c r="D39" s="818" t="s">
        <v>1248</v>
      </c>
      <c r="E39" s="622" t="s">
        <v>882</v>
      </c>
      <c r="F39" s="623" t="s">
        <v>1247</v>
      </c>
      <c r="G39" s="618"/>
      <c r="H39" s="646"/>
      <c r="I39" s="646"/>
    </row>
    <row r="40" spans="1:9" ht="125.25" customHeight="1" x14ac:dyDescent="0.3">
      <c r="A40" s="825"/>
      <c r="B40" s="817"/>
      <c r="C40" s="848"/>
      <c r="D40" s="819"/>
      <c r="E40" s="622" t="s">
        <v>39</v>
      </c>
      <c r="F40" s="621" t="s">
        <v>1246</v>
      </c>
      <c r="G40" s="618"/>
      <c r="H40" s="646"/>
      <c r="I40" s="646"/>
    </row>
    <row r="41" spans="1:9" ht="41.25" customHeight="1" x14ac:dyDescent="0.3">
      <c r="A41" s="820">
        <v>17</v>
      </c>
      <c r="B41" s="817"/>
      <c r="C41" s="829" t="s">
        <v>1245</v>
      </c>
      <c r="D41" s="813" t="s">
        <v>1244</v>
      </c>
      <c r="E41" s="620" t="s">
        <v>882</v>
      </c>
      <c r="F41" s="619" t="s">
        <v>1243</v>
      </c>
      <c r="G41" s="618"/>
      <c r="H41" s="646"/>
      <c r="I41" s="646"/>
    </row>
    <row r="42" spans="1:9" ht="60" customHeight="1" thickBot="1" x14ac:dyDescent="0.35">
      <c r="A42" s="845"/>
      <c r="B42" s="844"/>
      <c r="C42" s="849"/>
      <c r="D42" s="850"/>
      <c r="E42" s="617" t="s">
        <v>39</v>
      </c>
      <c r="F42" s="616" t="s">
        <v>1242</v>
      </c>
      <c r="G42" s="615"/>
      <c r="H42" s="646"/>
      <c r="I42" s="646"/>
    </row>
    <row r="43" spans="1:9" x14ac:dyDescent="0.3">
      <c r="A43" s="614"/>
      <c r="B43" s="614"/>
      <c r="C43" s="614"/>
      <c r="D43" s="614"/>
      <c r="E43" s="614"/>
      <c r="F43" s="614"/>
    </row>
    <row r="44" spans="1:9" x14ac:dyDescent="0.3">
      <c r="A44" s="614"/>
      <c r="B44" s="614"/>
      <c r="C44" s="614"/>
      <c r="D44" s="614"/>
      <c r="E44" s="614"/>
      <c r="F44" s="614"/>
    </row>
    <row r="45" spans="1:9" x14ac:dyDescent="0.3">
      <c r="A45" s="614"/>
      <c r="B45" s="614"/>
      <c r="C45" s="614"/>
      <c r="D45" s="614"/>
      <c r="E45" s="614"/>
      <c r="F45" s="614"/>
    </row>
    <row r="46" spans="1:9" x14ac:dyDescent="0.3">
      <c r="A46" s="614"/>
      <c r="B46" s="614"/>
      <c r="C46" s="614"/>
      <c r="D46" s="614"/>
      <c r="E46" s="614"/>
      <c r="F46" s="614"/>
    </row>
    <row r="47" spans="1:9" x14ac:dyDescent="0.3">
      <c r="A47" s="614"/>
      <c r="B47" s="614"/>
      <c r="C47" s="614"/>
      <c r="D47" s="614"/>
      <c r="E47" s="614"/>
      <c r="F47" s="614"/>
    </row>
    <row r="48" spans="1:9" x14ac:dyDescent="0.3">
      <c r="A48" s="614"/>
      <c r="B48" s="614"/>
      <c r="C48" s="614"/>
      <c r="D48" s="614"/>
      <c r="E48" s="614"/>
      <c r="F48" s="614"/>
    </row>
    <row r="49" spans="1:6" x14ac:dyDescent="0.3">
      <c r="A49" s="614"/>
      <c r="B49" s="614"/>
      <c r="C49" s="614"/>
      <c r="D49" s="614"/>
      <c r="E49" s="614"/>
      <c r="F49" s="614"/>
    </row>
    <row r="50" spans="1:6" x14ac:dyDescent="0.3">
      <c r="A50" s="614"/>
      <c r="B50" s="614"/>
      <c r="C50" s="614"/>
      <c r="D50" s="614"/>
      <c r="E50" s="614"/>
      <c r="F50" s="614"/>
    </row>
    <row r="51" spans="1:6" x14ac:dyDescent="0.3">
      <c r="A51" s="614"/>
      <c r="B51" s="614"/>
      <c r="C51" s="614"/>
      <c r="D51" s="614"/>
      <c r="E51" s="614"/>
      <c r="F51" s="614"/>
    </row>
    <row r="52" spans="1:6" x14ac:dyDescent="0.3">
      <c r="A52" s="614"/>
      <c r="B52" s="614"/>
      <c r="C52" s="614"/>
      <c r="D52" s="614"/>
      <c r="E52" s="614"/>
      <c r="F52" s="614"/>
    </row>
    <row r="53" spans="1:6" x14ac:dyDescent="0.3">
      <c r="A53" s="614"/>
      <c r="B53" s="614"/>
      <c r="C53" s="614"/>
      <c r="D53" s="614"/>
      <c r="E53" s="614"/>
      <c r="F53" s="614"/>
    </row>
    <row r="54" spans="1:6" x14ac:dyDescent="0.3">
      <c r="A54" s="614"/>
      <c r="B54" s="614"/>
      <c r="C54" s="614"/>
      <c r="D54" s="614"/>
      <c r="E54" s="614"/>
      <c r="F54" s="614"/>
    </row>
    <row r="55" spans="1:6" x14ac:dyDescent="0.3">
      <c r="A55" s="614"/>
      <c r="B55" s="614"/>
      <c r="C55" s="614"/>
      <c r="D55" s="614"/>
      <c r="E55" s="614"/>
      <c r="F55" s="614"/>
    </row>
    <row r="56" spans="1:6" x14ac:dyDescent="0.3">
      <c r="A56" s="614"/>
      <c r="B56" s="614"/>
      <c r="C56" s="614"/>
      <c r="D56" s="614"/>
      <c r="E56" s="614"/>
      <c r="F56" s="614"/>
    </row>
    <row r="57" spans="1:6" x14ac:dyDescent="0.3">
      <c r="A57" s="614"/>
      <c r="B57" s="614"/>
      <c r="C57" s="614"/>
      <c r="D57" s="614"/>
      <c r="E57" s="614"/>
      <c r="F57" s="614"/>
    </row>
    <row r="58" spans="1:6" x14ac:dyDescent="0.3">
      <c r="A58" s="614"/>
      <c r="B58" s="614"/>
      <c r="C58" s="614"/>
      <c r="D58" s="614"/>
      <c r="E58" s="614"/>
      <c r="F58" s="614"/>
    </row>
    <row r="59" spans="1:6" x14ac:dyDescent="0.3">
      <c r="A59" s="614"/>
      <c r="B59" s="614"/>
      <c r="C59" s="614"/>
      <c r="D59" s="614"/>
      <c r="E59" s="614"/>
      <c r="F59" s="614"/>
    </row>
    <row r="60" spans="1:6" x14ac:dyDescent="0.3">
      <c r="A60" s="614"/>
      <c r="B60" s="614"/>
      <c r="C60" s="614"/>
      <c r="D60" s="614"/>
      <c r="E60" s="614"/>
      <c r="F60" s="614"/>
    </row>
    <row r="61" spans="1:6" x14ac:dyDescent="0.3">
      <c r="A61" s="614"/>
      <c r="B61" s="614"/>
      <c r="C61" s="614"/>
      <c r="D61" s="614"/>
      <c r="E61" s="614"/>
      <c r="F61" s="614"/>
    </row>
    <row r="62" spans="1:6" x14ac:dyDescent="0.3">
      <c r="A62" s="614"/>
      <c r="B62" s="614"/>
      <c r="C62" s="614"/>
      <c r="D62" s="614"/>
      <c r="E62" s="614"/>
      <c r="F62" s="614"/>
    </row>
    <row r="63" spans="1:6" x14ac:dyDescent="0.3">
      <c r="A63" s="614"/>
      <c r="B63" s="614"/>
      <c r="C63" s="614"/>
      <c r="D63" s="614"/>
      <c r="E63" s="614"/>
      <c r="F63" s="614"/>
    </row>
    <row r="64" spans="1:6" x14ac:dyDescent="0.3">
      <c r="A64" s="614"/>
      <c r="B64" s="614"/>
      <c r="C64" s="614"/>
      <c r="D64" s="614"/>
      <c r="E64" s="614"/>
      <c r="F64" s="614"/>
    </row>
    <row r="65" spans="1:6" x14ac:dyDescent="0.3">
      <c r="A65" s="614"/>
      <c r="B65" s="614"/>
      <c r="C65" s="614"/>
      <c r="D65" s="614"/>
      <c r="E65" s="614"/>
      <c r="F65" s="614"/>
    </row>
    <row r="66" spans="1:6" x14ac:dyDescent="0.3">
      <c r="A66" s="614"/>
      <c r="B66" s="614"/>
      <c r="C66" s="614"/>
      <c r="D66" s="614"/>
      <c r="E66" s="614"/>
      <c r="F66" s="614"/>
    </row>
    <row r="67" spans="1:6" x14ac:dyDescent="0.3">
      <c r="A67" s="614"/>
      <c r="B67" s="614"/>
      <c r="C67" s="614"/>
      <c r="D67" s="614"/>
      <c r="E67" s="614"/>
      <c r="F67" s="614"/>
    </row>
    <row r="68" spans="1:6" x14ac:dyDescent="0.3">
      <c r="A68" s="614"/>
      <c r="B68" s="614"/>
      <c r="C68" s="614"/>
      <c r="D68" s="614"/>
      <c r="E68" s="614"/>
      <c r="F68" s="614"/>
    </row>
    <row r="69" spans="1:6" x14ac:dyDescent="0.3">
      <c r="A69" s="614"/>
      <c r="B69" s="614"/>
      <c r="C69" s="614"/>
      <c r="D69" s="614"/>
      <c r="E69" s="614"/>
      <c r="F69" s="614"/>
    </row>
    <row r="70" spans="1:6" x14ac:dyDescent="0.3">
      <c r="A70" s="614"/>
      <c r="B70" s="614"/>
      <c r="C70" s="614"/>
      <c r="D70" s="614"/>
      <c r="E70" s="614"/>
      <c r="F70" s="614"/>
    </row>
    <row r="71" spans="1:6" x14ac:dyDescent="0.3">
      <c r="A71" s="614"/>
      <c r="B71" s="614"/>
      <c r="C71" s="614"/>
      <c r="D71" s="614"/>
      <c r="E71" s="614"/>
      <c r="F71" s="614"/>
    </row>
    <row r="72" spans="1:6" x14ac:dyDescent="0.3">
      <c r="A72" s="614"/>
      <c r="B72" s="614"/>
      <c r="C72" s="614"/>
      <c r="D72" s="614"/>
      <c r="E72" s="614"/>
      <c r="F72" s="614"/>
    </row>
    <row r="73" spans="1:6" x14ac:dyDescent="0.3">
      <c r="A73" s="614"/>
      <c r="B73" s="614"/>
      <c r="C73" s="614"/>
      <c r="D73" s="614"/>
      <c r="E73" s="614"/>
      <c r="F73" s="614"/>
    </row>
    <row r="74" spans="1:6" x14ac:dyDescent="0.3">
      <c r="A74" s="614"/>
      <c r="B74" s="614"/>
      <c r="C74" s="614"/>
      <c r="D74" s="614"/>
      <c r="E74" s="614"/>
      <c r="F74" s="614"/>
    </row>
    <row r="75" spans="1:6" x14ac:dyDescent="0.3">
      <c r="A75" s="614"/>
      <c r="B75" s="614"/>
      <c r="C75" s="614"/>
      <c r="D75" s="614"/>
      <c r="E75" s="614"/>
      <c r="F75" s="614"/>
    </row>
    <row r="76" spans="1:6" x14ac:dyDescent="0.3">
      <c r="A76" s="614"/>
      <c r="B76" s="614"/>
      <c r="C76" s="614"/>
      <c r="D76" s="614"/>
      <c r="E76" s="614"/>
      <c r="F76" s="614"/>
    </row>
    <row r="77" spans="1:6" x14ac:dyDescent="0.3">
      <c r="A77" s="614"/>
      <c r="B77" s="614"/>
      <c r="C77" s="614"/>
      <c r="D77" s="614"/>
      <c r="E77" s="614"/>
      <c r="F77" s="614"/>
    </row>
    <row r="78" spans="1:6" x14ac:dyDescent="0.3">
      <c r="A78" s="614"/>
      <c r="B78" s="614"/>
      <c r="C78" s="614"/>
      <c r="D78" s="614"/>
      <c r="E78" s="614"/>
      <c r="F78" s="614"/>
    </row>
    <row r="79" spans="1:6" x14ac:dyDescent="0.3">
      <c r="A79" s="614"/>
      <c r="B79" s="614"/>
      <c r="C79" s="614"/>
      <c r="D79" s="614"/>
      <c r="E79" s="614"/>
      <c r="F79" s="614"/>
    </row>
    <row r="80" spans="1:6" x14ac:dyDescent="0.3">
      <c r="A80" s="614"/>
      <c r="B80" s="614"/>
      <c r="C80" s="614"/>
      <c r="D80" s="614"/>
      <c r="E80" s="614"/>
      <c r="F80" s="614"/>
    </row>
    <row r="81" spans="1:6" x14ac:dyDescent="0.3">
      <c r="A81" s="614"/>
      <c r="B81" s="614"/>
      <c r="C81" s="614"/>
      <c r="D81" s="614"/>
      <c r="E81" s="614"/>
      <c r="F81" s="614"/>
    </row>
    <row r="82" spans="1:6" x14ac:dyDescent="0.3">
      <c r="A82" s="614"/>
      <c r="B82" s="614"/>
      <c r="C82" s="614"/>
      <c r="D82" s="614"/>
      <c r="E82" s="614"/>
      <c r="F82" s="614"/>
    </row>
    <row r="83" spans="1:6" x14ac:dyDescent="0.3">
      <c r="A83" s="614"/>
      <c r="B83" s="614"/>
      <c r="C83" s="614"/>
      <c r="D83" s="614"/>
      <c r="E83" s="614"/>
      <c r="F83" s="614"/>
    </row>
    <row r="84" spans="1:6" x14ac:dyDescent="0.3">
      <c r="A84" s="614"/>
      <c r="B84" s="614"/>
      <c r="C84" s="614"/>
      <c r="D84" s="614"/>
      <c r="E84" s="614"/>
      <c r="F84" s="614"/>
    </row>
    <row r="85" spans="1:6" x14ac:dyDescent="0.3">
      <c r="A85" s="614"/>
      <c r="B85" s="614"/>
      <c r="C85" s="614"/>
      <c r="D85" s="614"/>
      <c r="E85" s="614"/>
      <c r="F85" s="614"/>
    </row>
    <row r="86" spans="1:6" x14ac:dyDescent="0.3">
      <c r="A86" s="614"/>
      <c r="B86" s="614"/>
      <c r="C86" s="614"/>
      <c r="D86" s="614"/>
      <c r="E86" s="614"/>
      <c r="F86" s="614"/>
    </row>
    <row r="87" spans="1:6" x14ac:dyDescent="0.3">
      <c r="A87" s="614"/>
      <c r="B87" s="614"/>
      <c r="C87" s="614"/>
      <c r="D87" s="614"/>
      <c r="E87" s="614"/>
      <c r="F87" s="614"/>
    </row>
    <row r="88" spans="1:6" x14ac:dyDescent="0.3">
      <c r="A88" s="614"/>
      <c r="B88" s="614"/>
      <c r="C88" s="614"/>
      <c r="D88" s="614"/>
      <c r="E88" s="614"/>
      <c r="F88" s="614"/>
    </row>
    <row r="89" spans="1:6" x14ac:dyDescent="0.3">
      <c r="A89" s="614"/>
      <c r="B89" s="614"/>
      <c r="C89" s="614"/>
      <c r="D89" s="614"/>
      <c r="E89" s="614"/>
      <c r="F89" s="614"/>
    </row>
    <row r="90" spans="1:6" x14ac:dyDescent="0.3">
      <c r="A90" s="614"/>
      <c r="B90" s="614"/>
      <c r="C90" s="614"/>
      <c r="D90" s="614"/>
      <c r="E90" s="614"/>
      <c r="F90" s="614"/>
    </row>
    <row r="91" spans="1:6" x14ac:dyDescent="0.3">
      <c r="A91" s="614"/>
      <c r="B91" s="614"/>
      <c r="C91" s="614"/>
      <c r="D91" s="614"/>
      <c r="E91" s="614"/>
      <c r="F91" s="614"/>
    </row>
    <row r="92" spans="1:6" x14ac:dyDescent="0.3">
      <c r="A92" s="614"/>
      <c r="B92" s="614"/>
      <c r="C92" s="614"/>
      <c r="D92" s="614"/>
      <c r="E92" s="614"/>
      <c r="F92" s="614"/>
    </row>
    <row r="93" spans="1:6" x14ac:dyDescent="0.3">
      <c r="A93" s="614"/>
      <c r="B93" s="614"/>
      <c r="C93" s="614"/>
      <c r="D93" s="614"/>
      <c r="E93" s="614"/>
      <c r="F93" s="614"/>
    </row>
    <row r="94" spans="1:6" x14ac:dyDescent="0.3">
      <c r="A94" s="614"/>
      <c r="B94" s="614"/>
      <c r="C94" s="614"/>
      <c r="D94" s="614"/>
      <c r="E94" s="614"/>
      <c r="F94" s="614"/>
    </row>
    <row r="95" spans="1:6" x14ac:dyDescent="0.3">
      <c r="A95" s="614"/>
      <c r="B95" s="614"/>
      <c r="C95" s="614"/>
      <c r="D95" s="614"/>
      <c r="E95" s="614"/>
      <c r="F95" s="614"/>
    </row>
    <row r="96" spans="1:6" x14ac:dyDescent="0.3">
      <c r="A96" s="614"/>
      <c r="B96" s="614"/>
      <c r="C96" s="614"/>
      <c r="D96" s="614"/>
      <c r="E96" s="614"/>
      <c r="F96" s="614"/>
    </row>
    <row r="97" spans="1:6" x14ac:dyDescent="0.3">
      <c r="A97" s="614"/>
      <c r="B97" s="614"/>
      <c r="C97" s="614"/>
      <c r="D97" s="614"/>
      <c r="E97" s="614"/>
      <c r="F97" s="614"/>
    </row>
    <row r="98" spans="1:6" x14ac:dyDescent="0.3">
      <c r="A98" s="614"/>
      <c r="B98" s="614"/>
      <c r="C98" s="614"/>
      <c r="D98" s="614"/>
      <c r="E98" s="614"/>
      <c r="F98" s="614"/>
    </row>
    <row r="99" spans="1:6" x14ac:dyDescent="0.3">
      <c r="A99" s="614"/>
      <c r="B99" s="614"/>
      <c r="C99" s="614"/>
      <c r="D99" s="614"/>
      <c r="E99" s="614"/>
      <c r="F99" s="614"/>
    </row>
    <row r="100" spans="1:6" x14ac:dyDescent="0.3">
      <c r="A100" s="614"/>
      <c r="B100" s="614"/>
      <c r="C100" s="614"/>
      <c r="D100" s="614"/>
      <c r="E100" s="614"/>
      <c r="F100" s="614"/>
    </row>
    <row r="101" spans="1:6" x14ac:dyDescent="0.3">
      <c r="A101" s="614"/>
      <c r="B101" s="614"/>
      <c r="C101" s="614"/>
      <c r="D101" s="614"/>
      <c r="E101" s="614"/>
      <c r="F101" s="614"/>
    </row>
    <row r="102" spans="1:6" x14ac:dyDescent="0.3">
      <c r="A102" s="614"/>
      <c r="B102" s="614"/>
      <c r="C102" s="614"/>
      <c r="D102" s="614"/>
      <c r="E102" s="614"/>
      <c r="F102" s="614"/>
    </row>
    <row r="103" spans="1:6" x14ac:dyDescent="0.3">
      <c r="A103" s="614"/>
      <c r="B103" s="614"/>
      <c r="C103" s="614"/>
      <c r="D103" s="614"/>
      <c r="E103" s="614"/>
      <c r="F103" s="614"/>
    </row>
    <row r="104" spans="1:6" x14ac:dyDescent="0.3">
      <c r="A104" s="614"/>
      <c r="B104" s="614"/>
      <c r="C104" s="614"/>
      <c r="D104" s="614"/>
      <c r="E104" s="614"/>
      <c r="F104" s="614"/>
    </row>
    <row r="105" spans="1:6" x14ac:dyDescent="0.3">
      <c r="A105" s="614"/>
      <c r="B105" s="614"/>
      <c r="C105" s="614"/>
      <c r="D105" s="614"/>
      <c r="E105" s="614"/>
      <c r="F105" s="614"/>
    </row>
    <row r="106" spans="1:6" x14ac:dyDescent="0.3">
      <c r="A106" s="614"/>
      <c r="B106" s="614"/>
      <c r="C106" s="614"/>
      <c r="D106" s="614"/>
      <c r="E106" s="614"/>
      <c r="F106" s="614"/>
    </row>
    <row r="107" spans="1:6" x14ac:dyDescent="0.3">
      <c r="A107" s="614"/>
      <c r="B107" s="614"/>
      <c r="C107" s="614"/>
      <c r="D107" s="614"/>
      <c r="E107" s="614"/>
      <c r="F107" s="614"/>
    </row>
    <row r="108" spans="1:6" x14ac:dyDescent="0.3">
      <c r="A108" s="614"/>
      <c r="B108" s="614"/>
      <c r="C108" s="614"/>
      <c r="D108" s="614"/>
      <c r="E108" s="614"/>
      <c r="F108" s="614"/>
    </row>
    <row r="109" spans="1:6" x14ac:dyDescent="0.3">
      <c r="A109" s="614"/>
      <c r="B109" s="614"/>
      <c r="C109" s="614"/>
      <c r="D109" s="614"/>
      <c r="E109" s="614"/>
      <c r="F109" s="614"/>
    </row>
    <row r="110" spans="1:6" x14ac:dyDescent="0.3">
      <c r="A110" s="614"/>
      <c r="B110" s="614"/>
      <c r="C110" s="614"/>
      <c r="D110" s="614"/>
      <c r="E110" s="614"/>
      <c r="F110" s="614"/>
    </row>
    <row r="111" spans="1:6" x14ac:dyDescent="0.3">
      <c r="A111" s="614"/>
      <c r="B111" s="614"/>
      <c r="C111" s="614"/>
      <c r="D111" s="614"/>
      <c r="E111" s="614"/>
      <c r="F111" s="614"/>
    </row>
    <row r="112" spans="1:6" x14ac:dyDescent="0.3">
      <c r="A112" s="614"/>
      <c r="B112" s="614"/>
      <c r="C112" s="614"/>
      <c r="D112" s="614"/>
      <c r="E112" s="614"/>
      <c r="F112" s="614"/>
    </row>
    <row r="113" spans="1:6" x14ac:dyDescent="0.3">
      <c r="A113" s="614"/>
      <c r="B113" s="614"/>
      <c r="C113" s="614"/>
      <c r="D113" s="614"/>
      <c r="E113" s="614"/>
      <c r="F113" s="614"/>
    </row>
    <row r="114" spans="1:6" x14ac:dyDescent="0.3">
      <c r="A114" s="614"/>
      <c r="B114" s="614"/>
      <c r="C114" s="614"/>
      <c r="D114" s="614"/>
      <c r="E114" s="614"/>
      <c r="F114" s="614"/>
    </row>
    <row r="115" spans="1:6" x14ac:dyDescent="0.3">
      <c r="A115" s="614"/>
      <c r="B115" s="614"/>
      <c r="C115" s="614"/>
      <c r="D115" s="614"/>
      <c r="E115" s="614"/>
      <c r="F115" s="614"/>
    </row>
    <row r="116" spans="1:6" x14ac:dyDescent="0.3">
      <c r="A116" s="614"/>
      <c r="B116" s="614"/>
      <c r="C116" s="614"/>
      <c r="D116" s="614"/>
      <c r="E116" s="614"/>
      <c r="F116" s="614"/>
    </row>
    <row r="117" spans="1:6" x14ac:dyDescent="0.3">
      <c r="A117" s="614"/>
      <c r="B117" s="614"/>
      <c r="C117" s="614"/>
      <c r="D117" s="614"/>
      <c r="E117" s="614"/>
      <c r="F117" s="614"/>
    </row>
    <row r="118" spans="1:6" x14ac:dyDescent="0.3">
      <c r="A118" s="614"/>
      <c r="B118" s="614"/>
      <c r="C118" s="614"/>
      <c r="D118" s="614"/>
      <c r="E118" s="614"/>
      <c r="F118" s="614"/>
    </row>
    <row r="119" spans="1:6" x14ac:dyDescent="0.3">
      <c r="A119" s="614"/>
      <c r="B119" s="614"/>
      <c r="C119" s="614"/>
      <c r="D119" s="614"/>
      <c r="E119" s="614"/>
      <c r="F119" s="614"/>
    </row>
    <row r="120" spans="1:6" x14ac:dyDescent="0.3">
      <c r="A120" s="614"/>
      <c r="B120" s="614"/>
      <c r="C120" s="614"/>
      <c r="D120" s="614"/>
      <c r="E120" s="614"/>
      <c r="F120" s="614"/>
    </row>
    <row r="121" spans="1:6" x14ac:dyDescent="0.3">
      <c r="A121" s="614"/>
      <c r="B121" s="614"/>
      <c r="C121" s="614"/>
      <c r="D121" s="614"/>
      <c r="E121" s="614"/>
      <c r="F121" s="614"/>
    </row>
    <row r="122" spans="1:6" x14ac:dyDescent="0.3">
      <c r="A122" s="614"/>
      <c r="B122" s="614"/>
      <c r="C122" s="614"/>
      <c r="D122" s="614"/>
      <c r="E122" s="614"/>
      <c r="F122" s="614"/>
    </row>
    <row r="123" spans="1:6" x14ac:dyDescent="0.3">
      <c r="A123" s="614"/>
      <c r="B123" s="614"/>
      <c r="C123" s="614"/>
      <c r="D123" s="614"/>
      <c r="E123" s="614"/>
      <c r="F123" s="614"/>
    </row>
    <row r="124" spans="1:6" x14ac:dyDescent="0.3">
      <c r="A124" s="614"/>
      <c r="B124" s="614"/>
      <c r="C124" s="614"/>
      <c r="D124" s="614"/>
      <c r="E124" s="614"/>
      <c r="F124" s="614"/>
    </row>
    <row r="125" spans="1:6" x14ac:dyDescent="0.3">
      <c r="A125" s="614"/>
      <c r="B125" s="614"/>
      <c r="C125" s="614"/>
      <c r="D125" s="614"/>
      <c r="E125" s="614"/>
      <c r="F125" s="614"/>
    </row>
    <row r="126" spans="1:6" x14ac:dyDescent="0.3">
      <c r="A126" s="614"/>
      <c r="B126" s="614"/>
      <c r="C126" s="614"/>
      <c r="D126" s="614"/>
      <c r="E126" s="614"/>
      <c r="F126" s="614"/>
    </row>
    <row r="127" spans="1:6" x14ac:dyDescent="0.3">
      <c r="A127" s="614"/>
      <c r="B127" s="614"/>
      <c r="C127" s="614"/>
      <c r="D127" s="614"/>
      <c r="E127" s="614"/>
      <c r="F127" s="614"/>
    </row>
    <row r="128" spans="1:6" x14ac:dyDescent="0.3">
      <c r="A128" s="614"/>
      <c r="B128" s="614"/>
      <c r="C128" s="614"/>
      <c r="D128" s="614"/>
      <c r="E128" s="614"/>
      <c r="F128" s="614"/>
    </row>
    <row r="129" spans="1:6" x14ac:dyDescent="0.3">
      <c r="A129" s="614"/>
      <c r="B129" s="614"/>
      <c r="C129" s="614"/>
      <c r="D129" s="614"/>
      <c r="E129" s="614"/>
      <c r="F129" s="614"/>
    </row>
    <row r="130" spans="1:6" x14ac:dyDescent="0.3">
      <c r="A130" s="614"/>
      <c r="B130" s="614"/>
      <c r="C130" s="614"/>
      <c r="D130" s="614"/>
      <c r="E130" s="614"/>
      <c r="F130" s="614"/>
    </row>
    <row r="131" spans="1:6" x14ac:dyDescent="0.3">
      <c r="A131" s="614"/>
      <c r="B131" s="614"/>
      <c r="C131" s="614"/>
      <c r="D131" s="614"/>
      <c r="E131" s="614"/>
      <c r="F131" s="614"/>
    </row>
    <row r="132" spans="1:6" x14ac:dyDescent="0.3">
      <c r="A132" s="614"/>
      <c r="B132" s="614"/>
      <c r="C132" s="614"/>
      <c r="D132" s="614"/>
      <c r="E132" s="614"/>
      <c r="F132" s="614"/>
    </row>
    <row r="133" spans="1:6" x14ac:dyDescent="0.3">
      <c r="A133" s="614"/>
      <c r="B133" s="614"/>
      <c r="C133" s="614"/>
      <c r="D133" s="614"/>
      <c r="E133" s="614"/>
      <c r="F133" s="614"/>
    </row>
    <row r="134" spans="1:6" x14ac:dyDescent="0.3">
      <c r="A134" s="614"/>
      <c r="B134" s="614"/>
      <c r="C134" s="614"/>
      <c r="D134" s="614"/>
      <c r="E134" s="614"/>
      <c r="F134" s="614"/>
    </row>
    <row r="135" spans="1:6" x14ac:dyDescent="0.3">
      <c r="A135" s="614"/>
      <c r="B135" s="614"/>
      <c r="C135" s="614"/>
      <c r="D135" s="614"/>
      <c r="E135" s="614"/>
      <c r="F135" s="614"/>
    </row>
    <row r="136" spans="1:6" x14ac:dyDescent="0.3">
      <c r="A136" s="614"/>
      <c r="B136" s="614"/>
      <c r="C136" s="614"/>
      <c r="D136" s="614"/>
      <c r="E136" s="614"/>
      <c r="F136" s="614"/>
    </row>
    <row r="137" spans="1:6" x14ac:dyDescent="0.3">
      <c r="A137" s="614"/>
      <c r="B137" s="614"/>
      <c r="C137" s="614"/>
      <c r="D137" s="614"/>
      <c r="E137" s="614"/>
      <c r="F137" s="614"/>
    </row>
    <row r="138" spans="1:6" x14ac:dyDescent="0.3">
      <c r="A138" s="614"/>
      <c r="B138" s="614"/>
      <c r="C138" s="614"/>
      <c r="D138" s="614"/>
      <c r="E138" s="614"/>
      <c r="F138" s="614"/>
    </row>
    <row r="139" spans="1:6" x14ac:dyDescent="0.3">
      <c r="A139" s="614"/>
      <c r="B139" s="614"/>
      <c r="C139" s="614"/>
      <c r="D139" s="614"/>
      <c r="E139" s="614"/>
      <c r="F139" s="614"/>
    </row>
    <row r="140" spans="1:6" x14ac:dyDescent="0.3">
      <c r="A140" s="614"/>
      <c r="B140" s="614"/>
      <c r="C140" s="614"/>
      <c r="D140" s="614"/>
      <c r="E140" s="614"/>
      <c r="F140" s="614"/>
    </row>
    <row r="141" spans="1:6" x14ac:dyDescent="0.3">
      <c r="A141" s="614"/>
      <c r="B141" s="614"/>
      <c r="C141" s="614"/>
      <c r="D141" s="614"/>
      <c r="E141" s="614"/>
      <c r="F141" s="614"/>
    </row>
    <row r="142" spans="1:6" x14ac:dyDescent="0.3">
      <c r="A142" s="614"/>
      <c r="B142" s="614"/>
      <c r="C142" s="614"/>
      <c r="D142" s="614"/>
      <c r="E142" s="614"/>
      <c r="F142" s="614"/>
    </row>
    <row r="143" spans="1:6" x14ac:dyDescent="0.3">
      <c r="A143" s="614"/>
      <c r="B143" s="614"/>
      <c r="C143" s="614"/>
      <c r="D143" s="614"/>
      <c r="E143" s="614"/>
      <c r="F143" s="614"/>
    </row>
  </sheetData>
  <sheetProtection algorithmName="SHA-512" hashValue="2ElNFVPlXn7LIlbQjeWO3kel4D/w+VYtclh/a1BUMzelGL1vFZsnwDpevQ6cSzWvtNuWlhVs9JoQ6cd9/9VWtA==" saltValue="KgFd+fc3ZvYYJ2RQ//1jMw==" spinCount="100000" sheet="1" objects="1" scenarios="1"/>
  <mergeCells count="68">
    <mergeCell ref="E20:E21"/>
    <mergeCell ref="F20:F21"/>
    <mergeCell ref="C2:C3"/>
    <mergeCell ref="D15:D17"/>
    <mergeCell ref="F9:F10"/>
    <mergeCell ref="E9:E10"/>
    <mergeCell ref="E18:E19"/>
    <mergeCell ref="F18:F19"/>
    <mergeCell ref="C8:C10"/>
    <mergeCell ref="D8:D10"/>
    <mergeCell ref="E27:E28"/>
    <mergeCell ref="F27:F28"/>
    <mergeCell ref="C4:C5"/>
    <mergeCell ref="C13:C14"/>
    <mergeCell ref="C15:C17"/>
    <mergeCell ref="E16:E17"/>
    <mergeCell ref="F16:F17"/>
    <mergeCell ref="D13:D14"/>
    <mergeCell ref="C18:C21"/>
    <mergeCell ref="D26:D28"/>
    <mergeCell ref="D18:D21"/>
    <mergeCell ref="D22:D25"/>
    <mergeCell ref="E24:E25"/>
    <mergeCell ref="E22:E23"/>
    <mergeCell ref="F22:F23"/>
    <mergeCell ref="F24:F25"/>
    <mergeCell ref="A37:A38"/>
    <mergeCell ref="B37:B42"/>
    <mergeCell ref="D37:D38"/>
    <mergeCell ref="A41:A42"/>
    <mergeCell ref="A33:A34"/>
    <mergeCell ref="A39:A40"/>
    <mergeCell ref="C39:C40"/>
    <mergeCell ref="D39:D40"/>
    <mergeCell ref="C33:C34"/>
    <mergeCell ref="C35:C36"/>
    <mergeCell ref="C37:C38"/>
    <mergeCell ref="C41:C42"/>
    <mergeCell ref="D41:D42"/>
    <mergeCell ref="A31:A32"/>
    <mergeCell ref="D31:D32"/>
    <mergeCell ref="C31:C32"/>
    <mergeCell ref="D33:D34"/>
    <mergeCell ref="A35:A36"/>
    <mergeCell ref="D35:D36"/>
    <mergeCell ref="A29:A30"/>
    <mergeCell ref="C22:C25"/>
    <mergeCell ref="A15:A17"/>
    <mergeCell ref="D29:D30"/>
    <mergeCell ref="A18:A21"/>
    <mergeCell ref="A22:A25"/>
    <mergeCell ref="C26:C28"/>
    <mergeCell ref="A2:A3"/>
    <mergeCell ref="B2:B3"/>
    <mergeCell ref="D2:D3"/>
    <mergeCell ref="A4:A5"/>
    <mergeCell ref="B4:B36"/>
    <mergeCell ref="D4:D5"/>
    <mergeCell ref="A6:A7"/>
    <mergeCell ref="C6:C7"/>
    <mergeCell ref="D6:D7"/>
    <mergeCell ref="A26:A28"/>
    <mergeCell ref="A8:A10"/>
    <mergeCell ref="D11:D12"/>
    <mergeCell ref="C11:C12"/>
    <mergeCell ref="A11:A12"/>
    <mergeCell ref="C29:C30"/>
    <mergeCell ref="A13:A14"/>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F1B5D-7487-4362-9137-D088D5101B73}">
  <dimension ref="A1:J27"/>
  <sheetViews>
    <sheetView workbookViewId="0">
      <pane xSplit="1" ySplit="2" topLeftCell="B24" activePane="bottomRight" state="frozen"/>
      <selection pane="topRight"/>
      <selection pane="bottomLeft"/>
      <selection pane="bottomRight" activeCell="D24" sqref="D24"/>
    </sheetView>
  </sheetViews>
  <sheetFormatPr baseColWidth="10" defaultColWidth="30" defaultRowHeight="14.4" x14ac:dyDescent="0.3"/>
  <cols>
    <col min="1" max="1" width="37.88671875" style="408" customWidth="1"/>
    <col min="2" max="2" width="20" style="407" customWidth="1"/>
    <col min="3" max="3" width="27.6640625" style="407" customWidth="1"/>
    <col min="4" max="5" width="30" style="407"/>
    <col min="6" max="6" width="18.109375" style="407" customWidth="1"/>
    <col min="7" max="7" width="28.6640625" style="407" customWidth="1"/>
    <col min="8" max="16384" width="30" style="407"/>
  </cols>
  <sheetData>
    <row r="1" spans="1:10" s="422" customFormat="1" ht="16.8" x14ac:dyDescent="0.3">
      <c r="A1" s="424" t="s">
        <v>979</v>
      </c>
      <c r="B1" s="422" t="s">
        <v>978</v>
      </c>
      <c r="C1" s="422" t="s">
        <v>977</v>
      </c>
      <c r="D1" s="422" t="s">
        <v>976</v>
      </c>
      <c r="E1" s="422" t="s">
        <v>975</v>
      </c>
      <c r="F1" s="422" t="s">
        <v>974</v>
      </c>
      <c r="G1" s="422" t="s">
        <v>973</v>
      </c>
      <c r="H1" s="422" t="s">
        <v>972</v>
      </c>
      <c r="I1" s="422" t="s">
        <v>971</v>
      </c>
      <c r="J1" s="423" t="s">
        <v>970</v>
      </c>
    </row>
    <row r="2" spans="1:10" hidden="1" x14ac:dyDescent="0.3">
      <c r="A2" s="408" t="s">
        <v>969</v>
      </c>
      <c r="B2" s="407" t="s">
        <v>968</v>
      </c>
      <c r="C2" s="407" t="s">
        <v>967</v>
      </c>
      <c r="D2" s="407" t="s">
        <v>966</v>
      </c>
      <c r="E2" s="407" t="s">
        <v>965</v>
      </c>
      <c r="F2" s="407" t="s">
        <v>964</v>
      </c>
      <c r="G2" s="407" t="s">
        <v>963</v>
      </c>
      <c r="H2" s="407" t="s">
        <v>962</v>
      </c>
      <c r="I2" s="407" t="s">
        <v>961</v>
      </c>
      <c r="J2" s="407" t="s">
        <v>960</v>
      </c>
    </row>
    <row r="3" spans="1:10" ht="43.2" x14ac:dyDescent="0.3">
      <c r="A3" s="408" t="s">
        <v>780</v>
      </c>
      <c r="B3" s="407" t="s">
        <v>959</v>
      </c>
      <c r="C3" s="407" t="s">
        <v>958</v>
      </c>
      <c r="D3" s="407" t="s">
        <v>785</v>
      </c>
      <c r="E3" s="407" t="s">
        <v>957</v>
      </c>
      <c r="F3" s="407" t="s">
        <v>956</v>
      </c>
      <c r="G3" s="407" t="s">
        <v>955</v>
      </c>
      <c r="H3" s="407" t="s">
        <v>954</v>
      </c>
      <c r="I3" s="407" t="s">
        <v>953</v>
      </c>
      <c r="J3" s="407" t="s">
        <v>952</v>
      </c>
    </row>
    <row r="4" spans="1:10" ht="28.8" x14ac:dyDescent="0.3">
      <c r="A4" s="408" t="s">
        <v>772</v>
      </c>
      <c r="B4" s="407" t="s">
        <v>951</v>
      </c>
      <c r="C4" s="407" t="s">
        <v>950</v>
      </c>
      <c r="D4" s="407" t="s">
        <v>786</v>
      </c>
      <c r="E4" s="407" t="s">
        <v>949</v>
      </c>
      <c r="F4" s="407" t="s">
        <v>948</v>
      </c>
      <c r="G4" s="407" t="s">
        <v>947</v>
      </c>
      <c r="H4" s="407" t="s">
        <v>946</v>
      </c>
      <c r="I4" s="407" t="s">
        <v>945</v>
      </c>
      <c r="J4" s="407" t="s">
        <v>944</v>
      </c>
    </row>
    <row r="5" spans="1:10" x14ac:dyDescent="0.3">
      <c r="A5" s="408" t="s">
        <v>9</v>
      </c>
      <c r="B5" s="407" t="s">
        <v>763</v>
      </c>
      <c r="C5" s="407" t="s">
        <v>943</v>
      </c>
      <c r="D5" s="407" t="s">
        <v>763</v>
      </c>
      <c r="E5" s="407" t="s">
        <v>942</v>
      </c>
      <c r="F5" s="407" t="s">
        <v>941</v>
      </c>
      <c r="G5" s="407" t="s">
        <v>926</v>
      </c>
      <c r="H5" s="407" t="s">
        <v>940</v>
      </c>
      <c r="I5" s="407" t="s">
        <v>939</v>
      </c>
      <c r="J5" s="407" t="s">
        <v>938</v>
      </c>
    </row>
    <row r="6" spans="1:10" x14ac:dyDescent="0.3">
      <c r="A6" s="408" t="s">
        <v>773</v>
      </c>
      <c r="B6" s="407" t="s">
        <v>937</v>
      </c>
      <c r="C6" s="407" t="s">
        <v>936</v>
      </c>
      <c r="D6" s="407" t="s">
        <v>787</v>
      </c>
      <c r="E6" s="407" t="s">
        <v>935</v>
      </c>
      <c r="F6" s="407" t="s">
        <v>934</v>
      </c>
      <c r="G6" s="407" t="s">
        <v>933</v>
      </c>
      <c r="H6" s="407" t="s">
        <v>932</v>
      </c>
      <c r="I6" s="407" t="s">
        <v>931</v>
      </c>
      <c r="J6" s="407" t="s">
        <v>930</v>
      </c>
    </row>
    <row r="7" spans="1:10" x14ac:dyDescent="0.3">
      <c r="A7" s="408" t="s">
        <v>5</v>
      </c>
      <c r="B7" s="407" t="s">
        <v>929</v>
      </c>
      <c r="C7" s="407" t="s">
        <v>5</v>
      </c>
      <c r="D7" s="407" t="s">
        <v>788</v>
      </c>
      <c r="E7" s="407" t="s">
        <v>928</v>
      </c>
      <c r="F7" s="407" t="s">
        <v>927</v>
      </c>
      <c r="G7" s="407" t="s">
        <v>926</v>
      </c>
      <c r="H7" s="407" t="s">
        <v>925</v>
      </c>
      <c r="I7" s="407" t="s">
        <v>924</v>
      </c>
      <c r="J7" s="407" t="s">
        <v>923</v>
      </c>
    </row>
    <row r="8" spans="1:10" ht="28.8" x14ac:dyDescent="0.3">
      <c r="A8" s="408" t="s">
        <v>774</v>
      </c>
      <c r="B8" s="407" t="s">
        <v>922</v>
      </c>
      <c r="C8" s="407" t="s">
        <v>921</v>
      </c>
      <c r="D8" s="407" t="s">
        <v>789</v>
      </c>
      <c r="E8" s="407" t="s">
        <v>920</v>
      </c>
      <c r="F8" s="407" t="s">
        <v>919</v>
      </c>
      <c r="G8" s="407" t="s">
        <v>918</v>
      </c>
      <c r="H8" s="407" t="s">
        <v>917</v>
      </c>
      <c r="I8" s="407" t="s">
        <v>916</v>
      </c>
      <c r="J8" s="407" t="s">
        <v>915</v>
      </c>
    </row>
    <row r="9" spans="1:10" x14ac:dyDescent="0.3">
      <c r="A9" s="408" t="s">
        <v>775</v>
      </c>
      <c r="B9" s="407" t="s">
        <v>914</v>
      </c>
      <c r="C9" s="407" t="s">
        <v>913</v>
      </c>
      <c r="D9" s="407" t="s">
        <v>790</v>
      </c>
      <c r="E9" s="407" t="s">
        <v>912</v>
      </c>
      <c r="F9" s="407" t="s">
        <v>911</v>
      </c>
      <c r="G9" s="407" t="s">
        <v>910</v>
      </c>
      <c r="H9" s="407" t="s">
        <v>909</v>
      </c>
      <c r="I9" s="407" t="s">
        <v>908</v>
      </c>
      <c r="J9" s="407" t="s">
        <v>907</v>
      </c>
    </row>
    <row r="10" spans="1:10" ht="43.2" x14ac:dyDescent="0.3">
      <c r="A10" s="408" t="s">
        <v>776</v>
      </c>
      <c r="B10" s="407" t="s">
        <v>906</v>
      </c>
      <c r="C10" s="407" t="s">
        <v>905</v>
      </c>
      <c r="D10" s="407" t="s">
        <v>791</v>
      </c>
      <c r="E10" s="407" t="s">
        <v>904</v>
      </c>
      <c r="F10" s="407" t="s">
        <v>903</v>
      </c>
      <c r="G10" s="407" t="s">
        <v>902</v>
      </c>
      <c r="H10" s="407" t="s">
        <v>901</v>
      </c>
      <c r="I10" s="407" t="s">
        <v>900</v>
      </c>
      <c r="J10" s="407" t="s">
        <v>899</v>
      </c>
    </row>
    <row r="11" spans="1:10" ht="57.6" x14ac:dyDescent="0.3">
      <c r="A11" s="421" t="s">
        <v>777</v>
      </c>
      <c r="B11" s="407" t="s">
        <v>898</v>
      </c>
      <c r="C11" s="420" t="s">
        <v>897</v>
      </c>
      <c r="D11" s="407" t="s">
        <v>792</v>
      </c>
      <c r="E11" s="407" t="s">
        <v>896</v>
      </c>
      <c r="F11" s="407" t="s">
        <v>895</v>
      </c>
      <c r="G11" s="408" t="s">
        <v>894</v>
      </c>
      <c r="H11" s="408" t="s">
        <v>893</v>
      </c>
      <c r="I11" s="412" t="s">
        <v>892</v>
      </c>
      <c r="J11" s="408" t="s">
        <v>891</v>
      </c>
    </row>
    <row r="12" spans="1:10" ht="57.6" x14ac:dyDescent="0.3">
      <c r="A12" s="408" t="s">
        <v>778</v>
      </c>
      <c r="B12" s="407" t="s">
        <v>890</v>
      </c>
      <c r="C12" s="407" t="s">
        <v>889</v>
      </c>
      <c r="D12" s="407" t="s">
        <v>793</v>
      </c>
      <c r="E12" s="407" t="s">
        <v>888</v>
      </c>
      <c r="F12" s="407" t="s">
        <v>887</v>
      </c>
      <c r="G12" s="407" t="s">
        <v>886</v>
      </c>
      <c r="H12" s="407" t="s">
        <v>885</v>
      </c>
      <c r="I12" s="412" t="s">
        <v>884</v>
      </c>
      <c r="J12" s="407" t="s">
        <v>883</v>
      </c>
    </row>
    <row r="13" spans="1:10" x14ac:dyDescent="0.3">
      <c r="A13" s="408" t="s">
        <v>61</v>
      </c>
      <c r="B13" s="407" t="s">
        <v>882</v>
      </c>
      <c r="C13" s="407" t="s">
        <v>881</v>
      </c>
      <c r="D13" s="416" t="s">
        <v>783</v>
      </c>
      <c r="E13" s="407" t="s">
        <v>880</v>
      </c>
      <c r="F13" s="407" t="s">
        <v>879</v>
      </c>
      <c r="G13" s="407" t="s">
        <v>878</v>
      </c>
      <c r="H13" s="407" t="s">
        <v>877</v>
      </c>
      <c r="I13" s="412" t="s">
        <v>876</v>
      </c>
      <c r="J13" s="407" t="s">
        <v>875</v>
      </c>
    </row>
    <row r="14" spans="1:10" x14ac:dyDescent="0.3">
      <c r="A14" s="408" t="s">
        <v>39</v>
      </c>
      <c r="B14" s="407" t="s">
        <v>39</v>
      </c>
      <c r="C14" s="407" t="s">
        <v>874</v>
      </c>
      <c r="D14" s="416" t="s">
        <v>782</v>
      </c>
      <c r="E14" s="407" t="s">
        <v>873</v>
      </c>
      <c r="F14" s="407" t="s">
        <v>872</v>
      </c>
      <c r="G14" s="407" t="s">
        <v>871</v>
      </c>
      <c r="H14" s="407" t="s">
        <v>870</v>
      </c>
      <c r="I14" s="412" t="s">
        <v>869</v>
      </c>
      <c r="J14" s="407" t="s">
        <v>868</v>
      </c>
    </row>
    <row r="15" spans="1:10" x14ac:dyDescent="0.3">
      <c r="A15" s="418" t="s">
        <v>64</v>
      </c>
      <c r="B15" s="407" t="s">
        <v>867</v>
      </c>
      <c r="C15" s="407" t="s">
        <v>866</v>
      </c>
      <c r="D15" s="417" t="s">
        <v>784</v>
      </c>
      <c r="E15" s="407" t="s">
        <v>865</v>
      </c>
      <c r="F15" s="407" t="s">
        <v>864</v>
      </c>
      <c r="G15" s="407" t="s">
        <v>863</v>
      </c>
      <c r="H15" s="407" t="s">
        <v>862</v>
      </c>
      <c r="I15" s="412" t="s">
        <v>861</v>
      </c>
      <c r="J15" s="415" t="s">
        <v>860</v>
      </c>
    </row>
    <row r="16" spans="1:10" ht="16.8" x14ac:dyDescent="0.4">
      <c r="A16" s="418" t="s">
        <v>416</v>
      </c>
      <c r="B16" s="407" t="s">
        <v>416</v>
      </c>
      <c r="D16" s="417" t="s">
        <v>795</v>
      </c>
      <c r="E16" s="407" t="s">
        <v>859</v>
      </c>
      <c r="F16" s="407" t="s">
        <v>858</v>
      </c>
      <c r="G16" s="407" t="s">
        <v>857</v>
      </c>
      <c r="H16" s="407" t="s">
        <v>856</v>
      </c>
      <c r="I16" s="412" t="s">
        <v>855</v>
      </c>
      <c r="J16" s="419" t="s">
        <v>854</v>
      </c>
    </row>
    <row r="17" spans="1:10" x14ac:dyDescent="0.3">
      <c r="A17" s="408" t="s">
        <v>26</v>
      </c>
      <c r="B17" s="407" t="s">
        <v>766</v>
      </c>
      <c r="C17" s="407" t="s">
        <v>853</v>
      </c>
      <c r="D17" s="416" t="s">
        <v>766</v>
      </c>
      <c r="E17" s="407" t="s">
        <v>852</v>
      </c>
      <c r="F17" s="407" t="s">
        <v>851</v>
      </c>
      <c r="G17" s="407" t="s">
        <v>850</v>
      </c>
      <c r="H17" s="407" t="s">
        <v>849</v>
      </c>
      <c r="I17" s="412" t="s">
        <v>848</v>
      </c>
      <c r="J17" s="407" t="s">
        <v>847</v>
      </c>
    </row>
    <row r="18" spans="1:10" x14ac:dyDescent="0.3">
      <c r="A18" s="418" t="s">
        <v>16</v>
      </c>
      <c r="B18" s="407" t="s">
        <v>846</v>
      </c>
      <c r="C18" s="407" t="s">
        <v>845</v>
      </c>
      <c r="D18" s="417" t="s">
        <v>781</v>
      </c>
      <c r="E18" s="407" t="s">
        <v>844</v>
      </c>
      <c r="F18" s="407" t="s">
        <v>843</v>
      </c>
      <c r="G18" s="407" t="s">
        <v>842</v>
      </c>
      <c r="H18" s="407" t="s">
        <v>841</v>
      </c>
      <c r="I18" s="412" t="s">
        <v>840</v>
      </c>
      <c r="J18" s="415" t="s">
        <v>839</v>
      </c>
    </row>
    <row r="19" spans="1:10" x14ac:dyDescent="0.3">
      <c r="A19" s="408" t="s">
        <v>23</v>
      </c>
      <c r="B19" s="407" t="s">
        <v>765</v>
      </c>
      <c r="C19" s="407" t="s">
        <v>838</v>
      </c>
      <c r="D19" s="416" t="s">
        <v>765</v>
      </c>
      <c r="E19" s="407" t="s">
        <v>837</v>
      </c>
      <c r="F19" s="407" t="s">
        <v>836</v>
      </c>
      <c r="G19" s="407" t="s">
        <v>835</v>
      </c>
      <c r="H19" s="407" t="s">
        <v>834</v>
      </c>
      <c r="I19" s="412" t="s">
        <v>833</v>
      </c>
      <c r="J19" s="415" t="s">
        <v>832</v>
      </c>
    </row>
    <row r="20" spans="1:10" ht="57.6" x14ac:dyDescent="0.3">
      <c r="A20" s="414" t="s">
        <v>779</v>
      </c>
      <c r="B20" s="407" t="s">
        <v>831</v>
      </c>
      <c r="C20" s="407" t="s">
        <v>830</v>
      </c>
      <c r="D20" s="407" t="s">
        <v>794</v>
      </c>
      <c r="E20" s="407" t="s">
        <v>829</v>
      </c>
      <c r="F20" s="407" t="s">
        <v>828</v>
      </c>
      <c r="G20" s="407" t="s">
        <v>827</v>
      </c>
      <c r="H20" s="407" t="s">
        <v>826</v>
      </c>
      <c r="I20" s="412" t="s">
        <v>825</v>
      </c>
      <c r="J20" s="407" t="s">
        <v>824</v>
      </c>
    </row>
    <row r="21" spans="1:10" ht="168" x14ac:dyDescent="0.3">
      <c r="A21" s="408" t="s">
        <v>823</v>
      </c>
      <c r="B21" s="429" t="s">
        <v>1206</v>
      </c>
      <c r="C21" s="430" t="s">
        <v>822</v>
      </c>
      <c r="D21" s="407" t="s">
        <v>821</v>
      </c>
      <c r="E21" s="407" t="s">
        <v>820</v>
      </c>
      <c r="F21" s="407" t="s">
        <v>819</v>
      </c>
      <c r="G21" s="407" t="s">
        <v>818</v>
      </c>
      <c r="H21" s="407" t="s">
        <v>817</v>
      </c>
      <c r="I21" s="412" t="s">
        <v>816</v>
      </c>
      <c r="J21" s="431" t="s">
        <v>815</v>
      </c>
    </row>
    <row r="22" spans="1:10" ht="57.6" x14ac:dyDescent="0.3">
      <c r="A22" s="408" t="s">
        <v>814</v>
      </c>
      <c r="B22" s="407" t="s">
        <v>813</v>
      </c>
      <c r="C22" s="407" t="s">
        <v>812</v>
      </c>
      <c r="D22" s="407" t="s">
        <v>811</v>
      </c>
      <c r="E22" s="407" t="s">
        <v>810</v>
      </c>
      <c r="F22" s="407" t="s">
        <v>809</v>
      </c>
      <c r="G22" s="413" t="s">
        <v>808</v>
      </c>
      <c r="H22" s="407" t="s">
        <v>807</v>
      </c>
      <c r="I22" s="412" t="s">
        <v>806</v>
      </c>
    </row>
    <row r="23" spans="1:10" ht="129.6" x14ac:dyDescent="0.4">
      <c r="A23" s="411" t="s">
        <v>805</v>
      </c>
      <c r="B23" s="407" t="s">
        <v>804</v>
      </c>
      <c r="C23" s="410" t="s">
        <v>803</v>
      </c>
      <c r="D23" s="409" t="s">
        <v>802</v>
      </c>
      <c r="E23" s="407" t="s">
        <v>801</v>
      </c>
      <c r="F23" s="407" t="s">
        <v>800</v>
      </c>
      <c r="G23" s="407" t="s">
        <v>799</v>
      </c>
      <c r="H23" s="407" t="s">
        <v>798</v>
      </c>
      <c r="I23" s="407" t="s">
        <v>797</v>
      </c>
      <c r="J23" s="407" t="s">
        <v>796</v>
      </c>
    </row>
    <row r="24" spans="1:10" ht="190.5" customHeight="1" x14ac:dyDescent="0.3">
      <c r="A24" s="443" t="s">
        <v>982</v>
      </c>
      <c r="B24" s="407" t="s">
        <v>1205</v>
      </c>
      <c r="D24" s="444" t="s">
        <v>981</v>
      </c>
      <c r="E24" s="407" t="s">
        <v>983</v>
      </c>
    </row>
    <row r="25" spans="1:10" x14ac:dyDescent="0.3">
      <c r="A25" s="433"/>
    </row>
    <row r="27" spans="1:10" x14ac:dyDescent="0.3">
      <c r="B27" s="432"/>
    </row>
  </sheetData>
  <sheetProtection algorithmName="SHA-512" hashValue="Ds5/4thNCNnJPIXqCWEPYDgEIsjsprh5d9kPGg6iy/e9bk+vhsSchKyZs1bpsbRsyBQ3f53hs1Z3m5BlGXzDuw==" saltValue="RfZvM82QJprwg+mTlP5u9A==" spinCount="100000" sheet="1" objects="1" scenarios="1"/>
  <pageMargins left="0.7" right="0.7" top="0.75" bottom="0.75" header="0.3" footer="0.3"/>
  <pageSetup paperSize="9" orientation="portrait" horizontalDpi="4294967293" verticalDpi="4294967293"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A1CEC-EEE2-4EAF-B699-F943BE27E848}">
  <sheetPr codeName="Sheet3">
    <tabColor rgb="FFFFC000"/>
  </sheetPr>
  <dimension ref="A1:J366"/>
  <sheetViews>
    <sheetView zoomScale="80" zoomScaleNormal="80" workbookViewId="0">
      <pane xSplit="1" ySplit="2" topLeftCell="F6" activePane="bottomRight" state="frozen"/>
      <selection pane="topRight" activeCell="C1" sqref="C1"/>
      <selection pane="bottomLeft" activeCell="A8" sqref="A8"/>
      <selection pane="bottomRight" activeCell="I147" sqref="I147"/>
    </sheetView>
  </sheetViews>
  <sheetFormatPr baseColWidth="10" defaultColWidth="9.109375" defaultRowHeight="13.8" x14ac:dyDescent="0.3"/>
  <cols>
    <col min="1" max="1" width="9.88671875" style="94" customWidth="1"/>
    <col min="2" max="2" width="19.109375" style="202" customWidth="1"/>
    <col min="3" max="3" width="18.44140625" style="217" customWidth="1"/>
    <col min="4" max="4" width="21.6640625" style="210" customWidth="1"/>
    <col min="5" max="5" width="15.44140625" style="102" customWidth="1"/>
    <col min="6" max="6" width="49" style="93" customWidth="1"/>
    <col min="7" max="7" width="11.5546875" style="94" customWidth="1"/>
    <col min="8" max="8" width="15.88671875" style="93" customWidth="1"/>
    <col min="9" max="9" width="129" style="94" customWidth="1"/>
    <col min="10" max="10" width="75.109375" style="94" customWidth="1"/>
    <col min="11" max="16384" width="9.109375" style="94"/>
  </cols>
  <sheetData>
    <row r="1" spans="1:10" ht="45.75" customHeight="1" x14ac:dyDescent="0.3">
      <c r="A1" s="294"/>
      <c r="C1" s="315"/>
      <c r="F1" s="293"/>
      <c r="G1" s="294"/>
      <c r="H1" s="293"/>
      <c r="I1" s="294"/>
      <c r="J1" s="294"/>
    </row>
    <row r="2" spans="1:10" ht="46.8" x14ac:dyDescent="0.3">
      <c r="A2" s="95" t="s">
        <v>5</v>
      </c>
      <c r="B2" s="219" t="s">
        <v>6</v>
      </c>
      <c r="C2" s="211" t="s">
        <v>7</v>
      </c>
      <c r="D2" s="203" t="s">
        <v>8</v>
      </c>
      <c r="E2" s="101" t="s">
        <v>9</v>
      </c>
      <c r="F2" s="267" t="s">
        <v>10</v>
      </c>
      <c r="G2" s="95" t="s">
        <v>11</v>
      </c>
      <c r="H2" s="271" t="s">
        <v>12</v>
      </c>
      <c r="I2" s="96" t="s">
        <v>13</v>
      </c>
      <c r="J2" s="218" t="s">
        <v>14</v>
      </c>
    </row>
    <row r="3" spans="1:10" s="76" customFormat="1" ht="20.25" customHeight="1" x14ac:dyDescent="0.3">
      <c r="A3" s="177"/>
      <c r="B3" s="201" t="s">
        <v>15</v>
      </c>
      <c r="C3" s="212"/>
      <c r="D3" s="204"/>
      <c r="E3" s="179"/>
      <c r="F3" s="268"/>
      <c r="G3" s="177"/>
      <c r="H3" s="268"/>
      <c r="I3" s="177"/>
      <c r="J3" s="80"/>
    </row>
    <row r="4" spans="1:10" s="75" customFormat="1" ht="34.5" customHeight="1" x14ac:dyDescent="0.3">
      <c r="A4" s="658">
        <v>1</v>
      </c>
      <c r="B4" s="365"/>
      <c r="C4" s="214" t="s">
        <v>16</v>
      </c>
      <c r="D4" s="208"/>
      <c r="E4" s="376" t="s">
        <v>17</v>
      </c>
      <c r="F4" s="677" t="s">
        <v>18</v>
      </c>
      <c r="G4" s="76" t="s">
        <v>19</v>
      </c>
      <c r="H4" s="382" t="s">
        <v>20</v>
      </c>
      <c r="I4" s="256" t="s">
        <v>21</v>
      </c>
      <c r="J4" s="76"/>
    </row>
    <row r="5" spans="1:10" ht="48" customHeight="1" x14ac:dyDescent="0.3">
      <c r="A5" s="659"/>
      <c r="B5" s="365"/>
      <c r="C5" s="214" t="s">
        <v>16</v>
      </c>
      <c r="D5" s="208"/>
      <c r="E5" s="376" t="s">
        <v>17</v>
      </c>
      <c r="F5" s="678"/>
      <c r="G5" s="77" t="s">
        <v>22</v>
      </c>
      <c r="H5" s="147" t="s">
        <v>23</v>
      </c>
      <c r="I5" s="77" t="s">
        <v>24</v>
      </c>
      <c r="J5" s="188" t="s">
        <v>25</v>
      </c>
    </row>
    <row r="6" spans="1:10" ht="33.75" customHeight="1" x14ac:dyDescent="0.3">
      <c r="A6" s="659"/>
      <c r="B6" s="365"/>
      <c r="C6" s="214" t="s">
        <v>26</v>
      </c>
      <c r="D6" s="208"/>
      <c r="E6" s="376" t="s">
        <v>17</v>
      </c>
      <c r="F6" s="677" t="s">
        <v>27</v>
      </c>
      <c r="G6" s="76" t="s">
        <v>19</v>
      </c>
      <c r="H6" s="382" t="s">
        <v>20</v>
      </c>
      <c r="I6" s="256" t="s">
        <v>21</v>
      </c>
      <c r="J6" s="188"/>
    </row>
    <row r="7" spans="1:10" ht="52.5" customHeight="1" x14ac:dyDescent="0.3">
      <c r="A7" s="660"/>
      <c r="B7" s="365"/>
      <c r="C7" s="214" t="s">
        <v>26</v>
      </c>
      <c r="D7" s="208"/>
      <c r="E7" s="376" t="s">
        <v>17</v>
      </c>
      <c r="F7" s="678"/>
      <c r="G7" s="77" t="s">
        <v>22</v>
      </c>
      <c r="H7" s="147" t="s">
        <v>23</v>
      </c>
      <c r="I7" s="77" t="s">
        <v>28</v>
      </c>
      <c r="J7" s="188" t="s">
        <v>29</v>
      </c>
    </row>
    <row r="8" spans="1:10" s="73" customFormat="1" ht="84.75" customHeight="1" x14ac:dyDescent="0.3">
      <c r="A8" s="663">
        <v>2</v>
      </c>
      <c r="B8" s="665" t="s">
        <v>30</v>
      </c>
      <c r="C8" s="53" t="s">
        <v>16</v>
      </c>
      <c r="D8" s="205"/>
      <c r="E8" s="380" t="s">
        <v>31</v>
      </c>
      <c r="F8" s="652" t="s">
        <v>32</v>
      </c>
      <c r="G8" s="380" t="s">
        <v>33</v>
      </c>
      <c r="H8" s="379" t="s">
        <v>20</v>
      </c>
      <c r="I8" s="181" t="s">
        <v>34</v>
      </c>
      <c r="J8" s="380"/>
    </row>
    <row r="9" spans="1:10" s="73" customFormat="1" ht="66.75" customHeight="1" x14ac:dyDescent="0.3">
      <c r="A9" s="687"/>
      <c r="B9" s="666"/>
      <c r="C9" s="53" t="s">
        <v>16</v>
      </c>
      <c r="D9" s="205"/>
      <c r="E9" s="380" t="s">
        <v>31</v>
      </c>
      <c r="F9" s="654"/>
      <c r="G9" s="380" t="s">
        <v>19</v>
      </c>
      <c r="H9" s="378" t="s">
        <v>20</v>
      </c>
      <c r="I9" s="228" t="s">
        <v>35</v>
      </c>
      <c r="J9" s="380"/>
    </row>
    <row r="10" spans="1:10" s="73" customFormat="1" ht="86.25" customHeight="1" x14ac:dyDescent="0.3">
      <c r="A10" s="687"/>
      <c r="B10" s="666"/>
      <c r="C10" s="53" t="s">
        <v>26</v>
      </c>
      <c r="D10" s="205"/>
      <c r="E10" s="380" t="s">
        <v>36</v>
      </c>
      <c r="F10" s="690" t="s">
        <v>37</v>
      </c>
      <c r="G10" s="380" t="s">
        <v>33</v>
      </c>
      <c r="H10" s="379" t="s">
        <v>23</v>
      </c>
      <c r="I10" s="228" t="s">
        <v>38</v>
      </c>
      <c r="J10" s="380"/>
    </row>
    <row r="11" spans="1:10" s="76" customFormat="1" ht="67.5" customHeight="1" x14ac:dyDescent="0.3">
      <c r="A11" s="664"/>
      <c r="B11" s="666"/>
      <c r="C11" s="62" t="s">
        <v>26</v>
      </c>
      <c r="D11" s="206"/>
      <c r="E11" s="381" t="s">
        <v>36</v>
      </c>
      <c r="F11" s="691"/>
      <c r="G11" s="366" t="s">
        <v>39</v>
      </c>
      <c r="H11" s="272" t="s">
        <v>23</v>
      </c>
      <c r="I11" s="228" t="s">
        <v>40</v>
      </c>
      <c r="J11" s="380"/>
    </row>
    <row r="12" spans="1:10" s="76" customFormat="1" ht="93.75" customHeight="1" x14ac:dyDescent="0.3">
      <c r="A12" s="663">
        <v>3</v>
      </c>
      <c r="B12" s="666"/>
      <c r="C12" s="53" t="s">
        <v>16</v>
      </c>
      <c r="D12" s="205"/>
      <c r="E12" s="380" t="s">
        <v>41</v>
      </c>
      <c r="F12" s="649" t="s">
        <v>42</v>
      </c>
      <c r="G12" s="380" t="s">
        <v>33</v>
      </c>
      <c r="H12" s="378" t="s">
        <v>20</v>
      </c>
      <c r="I12" s="284" t="s">
        <v>43</v>
      </c>
      <c r="J12" s="380" t="s">
        <v>44</v>
      </c>
    </row>
    <row r="13" spans="1:10" s="76" customFormat="1" ht="25.5" customHeight="1" x14ac:dyDescent="0.3">
      <c r="A13" s="664"/>
      <c r="B13" s="666"/>
      <c r="C13" s="53" t="s">
        <v>16</v>
      </c>
      <c r="D13" s="205"/>
      <c r="E13" s="380" t="s">
        <v>41</v>
      </c>
      <c r="F13" s="651"/>
      <c r="G13" s="380" t="s">
        <v>19</v>
      </c>
      <c r="H13" s="378" t="s">
        <v>20</v>
      </c>
      <c r="I13" s="181" t="s">
        <v>21</v>
      </c>
      <c r="J13" s="380"/>
    </row>
    <row r="14" spans="1:10" s="76" customFormat="1" ht="57" customHeight="1" x14ac:dyDescent="0.3">
      <c r="A14" s="663">
        <v>4</v>
      </c>
      <c r="B14" s="666"/>
      <c r="C14" s="53" t="s">
        <v>16</v>
      </c>
      <c r="D14" s="207"/>
      <c r="E14" s="380" t="s">
        <v>45</v>
      </c>
      <c r="F14" s="380" t="s">
        <v>46</v>
      </c>
      <c r="G14" s="381" t="s">
        <v>33</v>
      </c>
      <c r="H14" s="378" t="s">
        <v>20</v>
      </c>
      <c r="I14" s="380" t="s">
        <v>47</v>
      </c>
      <c r="J14" s="381"/>
    </row>
    <row r="15" spans="1:10" s="76" customFormat="1" ht="42" customHeight="1" x14ac:dyDescent="0.3">
      <c r="A15" s="664"/>
      <c r="B15" s="666"/>
      <c r="C15" s="53" t="s">
        <v>16</v>
      </c>
      <c r="D15" s="207"/>
      <c r="E15" s="380" t="s">
        <v>45</v>
      </c>
      <c r="F15" s="380" t="s">
        <v>46</v>
      </c>
      <c r="G15" s="381" t="s">
        <v>19</v>
      </c>
      <c r="H15" s="378" t="s">
        <v>20</v>
      </c>
      <c r="I15" s="380" t="s">
        <v>48</v>
      </c>
      <c r="J15" s="381"/>
    </row>
    <row r="16" spans="1:10" s="76" customFormat="1" ht="42" customHeight="1" x14ac:dyDescent="0.3">
      <c r="A16" s="663">
        <v>5</v>
      </c>
      <c r="B16" s="666"/>
      <c r="C16" s="53" t="s">
        <v>16</v>
      </c>
      <c r="D16" s="205"/>
      <c r="E16" s="380" t="s">
        <v>41</v>
      </c>
      <c r="F16" s="652" t="s">
        <v>49</v>
      </c>
      <c r="G16" s="380" t="s">
        <v>33</v>
      </c>
      <c r="H16" s="378" t="s">
        <v>23</v>
      </c>
      <c r="I16" s="284" t="s">
        <v>50</v>
      </c>
      <c r="J16" s="380" t="s">
        <v>51</v>
      </c>
    </row>
    <row r="17" spans="1:10" s="76" customFormat="1" ht="42" customHeight="1" x14ac:dyDescent="0.3">
      <c r="A17" s="664"/>
      <c r="B17" s="666"/>
      <c r="C17" s="53" t="s">
        <v>16</v>
      </c>
      <c r="D17" s="205"/>
      <c r="E17" s="380" t="s">
        <v>41</v>
      </c>
      <c r="F17" s="654"/>
      <c r="G17" s="380" t="s">
        <v>19</v>
      </c>
      <c r="H17" s="378" t="s">
        <v>23</v>
      </c>
      <c r="I17" s="181" t="s">
        <v>21</v>
      </c>
      <c r="J17" s="380" t="s">
        <v>52</v>
      </c>
    </row>
    <row r="18" spans="1:10" s="76" customFormat="1" ht="42" customHeight="1" x14ac:dyDescent="0.3">
      <c r="A18" s="663">
        <v>6</v>
      </c>
      <c r="B18" s="666"/>
      <c r="C18" s="53" t="s">
        <v>16</v>
      </c>
      <c r="D18" s="205"/>
      <c r="E18" s="380" t="s">
        <v>45</v>
      </c>
      <c r="F18" s="652" t="s">
        <v>53</v>
      </c>
      <c r="G18" s="380" t="s">
        <v>33</v>
      </c>
      <c r="H18" s="378" t="s">
        <v>54</v>
      </c>
      <c r="I18" s="284" t="s">
        <v>55</v>
      </c>
      <c r="J18" s="380" t="s">
        <v>56</v>
      </c>
    </row>
    <row r="19" spans="1:10" s="76" customFormat="1" ht="42" customHeight="1" x14ac:dyDescent="0.3">
      <c r="A19" s="664"/>
      <c r="B19" s="669"/>
      <c r="C19" s="53" t="s">
        <v>16</v>
      </c>
      <c r="D19" s="205"/>
      <c r="E19" s="380" t="s">
        <v>45</v>
      </c>
      <c r="F19" s="654"/>
      <c r="G19" s="380" t="s">
        <v>19</v>
      </c>
      <c r="H19" s="378" t="s">
        <v>23</v>
      </c>
      <c r="I19" s="181" t="s">
        <v>21</v>
      </c>
      <c r="J19" s="380" t="s">
        <v>57</v>
      </c>
    </row>
    <row r="20" spans="1:10" ht="22.5" customHeight="1" x14ac:dyDescent="0.3">
      <c r="A20" s="658">
        <v>7</v>
      </c>
      <c r="B20" s="695" t="s">
        <v>58</v>
      </c>
      <c r="C20" s="53" t="s">
        <v>16</v>
      </c>
      <c r="D20" s="205"/>
      <c r="E20" s="380" t="s">
        <v>59</v>
      </c>
      <c r="F20" s="652" t="s">
        <v>60</v>
      </c>
      <c r="G20" s="380" t="s">
        <v>61</v>
      </c>
      <c r="H20" s="379" t="s">
        <v>23</v>
      </c>
      <c r="I20" s="181" t="s">
        <v>21</v>
      </c>
      <c r="J20" s="380" t="s">
        <v>62</v>
      </c>
    </row>
    <row r="21" spans="1:10" ht="41.25" customHeight="1" x14ac:dyDescent="0.3">
      <c r="A21" s="660"/>
      <c r="B21" s="696"/>
      <c r="C21" s="53" t="s">
        <v>16</v>
      </c>
      <c r="D21" s="205"/>
      <c r="E21" s="380" t="s">
        <v>63</v>
      </c>
      <c r="F21" s="654"/>
      <c r="G21" s="380" t="s">
        <v>64</v>
      </c>
      <c r="H21" s="378" t="s">
        <v>23</v>
      </c>
      <c r="I21" s="228" t="s">
        <v>65</v>
      </c>
      <c r="J21" s="380" t="s">
        <v>66</v>
      </c>
    </row>
    <row r="22" spans="1:10" ht="27.6" customHeight="1" x14ac:dyDescent="0.3">
      <c r="A22" s="658">
        <v>8</v>
      </c>
      <c r="B22" s="696"/>
      <c r="C22" s="53" t="s">
        <v>16</v>
      </c>
      <c r="D22" s="205"/>
      <c r="E22" s="380" t="s">
        <v>67</v>
      </c>
      <c r="F22" s="649" t="s">
        <v>68</v>
      </c>
      <c r="G22" s="380" t="s">
        <v>61</v>
      </c>
      <c r="H22" s="378" t="s">
        <v>23</v>
      </c>
      <c r="I22" s="181" t="s">
        <v>21</v>
      </c>
      <c r="J22" s="380"/>
    </row>
    <row r="23" spans="1:10" ht="41.4" x14ac:dyDescent="0.3">
      <c r="A23" s="660"/>
      <c r="B23" s="696"/>
      <c r="C23" s="53" t="s">
        <v>16</v>
      </c>
      <c r="D23" s="205"/>
      <c r="E23" s="380" t="s">
        <v>67</v>
      </c>
      <c r="F23" s="651"/>
      <c r="G23" s="380" t="s">
        <v>64</v>
      </c>
      <c r="H23" s="378" t="s">
        <v>23</v>
      </c>
      <c r="I23" s="181" t="s">
        <v>69</v>
      </c>
      <c r="J23" s="380"/>
    </row>
    <row r="24" spans="1:10" ht="20.25" customHeight="1" x14ac:dyDescent="0.3">
      <c r="A24" s="658">
        <v>9</v>
      </c>
      <c r="B24" s="696"/>
      <c r="C24" s="53" t="s">
        <v>16</v>
      </c>
      <c r="D24" s="205"/>
      <c r="E24" s="380" t="s">
        <v>70</v>
      </c>
      <c r="F24" s="652" t="s">
        <v>71</v>
      </c>
      <c r="G24" s="380" t="s">
        <v>61</v>
      </c>
      <c r="H24" s="378" t="s">
        <v>23</v>
      </c>
      <c r="I24" s="181" t="s">
        <v>21</v>
      </c>
      <c r="J24" s="380"/>
    </row>
    <row r="25" spans="1:10" ht="69" x14ac:dyDescent="0.3">
      <c r="A25" s="660"/>
      <c r="B25" s="697"/>
      <c r="C25" s="53" t="s">
        <v>16</v>
      </c>
      <c r="D25" s="205"/>
      <c r="E25" s="380" t="s">
        <v>70</v>
      </c>
      <c r="F25" s="654"/>
      <c r="G25" s="380" t="s">
        <v>64</v>
      </c>
      <c r="H25" s="378" t="s">
        <v>23</v>
      </c>
      <c r="I25" s="380" t="s">
        <v>72</v>
      </c>
      <c r="J25" s="380"/>
    </row>
    <row r="26" spans="1:10" s="76" customFormat="1" ht="24.9" customHeight="1" x14ac:dyDescent="0.3">
      <c r="A26" s="177"/>
      <c r="B26" s="292" t="s">
        <v>73</v>
      </c>
      <c r="C26" s="212"/>
      <c r="D26" s="204"/>
      <c r="E26" s="178"/>
      <c r="F26" s="177"/>
      <c r="G26" s="177"/>
      <c r="H26" s="268"/>
      <c r="I26" s="177"/>
      <c r="J26" s="80"/>
    </row>
    <row r="27" spans="1:10" s="75" customFormat="1" ht="104.25" customHeight="1" x14ac:dyDescent="0.3">
      <c r="A27" s="663">
        <v>10</v>
      </c>
      <c r="B27" s="692" t="s">
        <v>74</v>
      </c>
      <c r="C27" s="213" t="s">
        <v>16</v>
      </c>
      <c r="D27" s="205" t="s">
        <v>75</v>
      </c>
      <c r="E27" s="195" t="s">
        <v>76</v>
      </c>
      <c r="F27" s="649" t="s">
        <v>77</v>
      </c>
      <c r="G27" s="380" t="s">
        <v>61</v>
      </c>
      <c r="H27" s="378" t="s">
        <v>20</v>
      </c>
      <c r="I27" s="197" t="s">
        <v>78</v>
      </c>
      <c r="J27" s="73" t="s">
        <v>79</v>
      </c>
    </row>
    <row r="28" spans="1:10" s="75" customFormat="1" ht="35.25" customHeight="1" x14ac:dyDescent="0.3">
      <c r="A28" s="687"/>
      <c r="B28" s="693"/>
      <c r="C28" s="213" t="s">
        <v>16</v>
      </c>
      <c r="D28" s="205" t="s">
        <v>75</v>
      </c>
      <c r="E28" s="195" t="s">
        <v>76</v>
      </c>
      <c r="F28" s="651"/>
      <c r="G28" s="380" t="s">
        <v>19</v>
      </c>
      <c r="H28" s="378" t="s">
        <v>20</v>
      </c>
      <c r="I28" s="181" t="s">
        <v>21</v>
      </c>
      <c r="J28" s="73"/>
    </row>
    <row r="29" spans="1:10" s="75" customFormat="1" ht="108" customHeight="1" x14ac:dyDescent="0.3">
      <c r="A29" s="687"/>
      <c r="B29" s="692" t="s">
        <v>74</v>
      </c>
      <c r="C29" s="213" t="s">
        <v>26</v>
      </c>
      <c r="D29" s="205" t="s">
        <v>75</v>
      </c>
      <c r="E29" s="195" t="s">
        <v>76</v>
      </c>
      <c r="F29" s="649" t="s">
        <v>80</v>
      </c>
      <c r="G29" s="380" t="s">
        <v>61</v>
      </c>
      <c r="H29" s="378" t="s">
        <v>20</v>
      </c>
      <c r="I29" s="197" t="s">
        <v>81</v>
      </c>
      <c r="J29" s="73"/>
    </row>
    <row r="30" spans="1:10" s="75" customFormat="1" ht="38.25" customHeight="1" x14ac:dyDescent="0.3">
      <c r="A30" s="664"/>
      <c r="B30" s="693"/>
      <c r="C30" s="213" t="s">
        <v>26</v>
      </c>
      <c r="D30" s="205" t="s">
        <v>75</v>
      </c>
      <c r="E30" s="195" t="s">
        <v>76</v>
      </c>
      <c r="F30" s="651"/>
      <c r="G30" s="380" t="s">
        <v>19</v>
      </c>
      <c r="H30" s="378" t="s">
        <v>23</v>
      </c>
      <c r="I30" s="229" t="s">
        <v>21</v>
      </c>
      <c r="J30" s="73"/>
    </row>
    <row r="31" spans="1:10" s="75" customFormat="1" ht="104.25" customHeight="1" x14ac:dyDescent="0.3">
      <c r="A31" s="663">
        <v>11</v>
      </c>
      <c r="B31" s="692" t="s">
        <v>74</v>
      </c>
      <c r="C31" s="213" t="s">
        <v>16</v>
      </c>
      <c r="D31" s="205" t="s">
        <v>75</v>
      </c>
      <c r="E31" s="195" t="s">
        <v>76</v>
      </c>
      <c r="F31" s="649" t="s">
        <v>82</v>
      </c>
      <c r="G31" s="380" t="s">
        <v>61</v>
      </c>
      <c r="H31" s="378" t="s">
        <v>20</v>
      </c>
      <c r="I31" s="197" t="s">
        <v>83</v>
      </c>
      <c r="J31" s="73" t="s">
        <v>79</v>
      </c>
    </row>
    <row r="32" spans="1:10" s="75" customFormat="1" ht="35.25" customHeight="1" x14ac:dyDescent="0.3">
      <c r="A32" s="687"/>
      <c r="B32" s="693"/>
      <c r="C32" s="213" t="s">
        <v>16</v>
      </c>
      <c r="D32" s="205" t="s">
        <v>75</v>
      </c>
      <c r="E32" s="195" t="s">
        <v>76</v>
      </c>
      <c r="F32" s="651"/>
      <c r="G32" s="380" t="s">
        <v>19</v>
      </c>
      <c r="H32" s="378" t="s">
        <v>20</v>
      </c>
      <c r="I32" s="181" t="s">
        <v>21</v>
      </c>
      <c r="J32" s="73"/>
    </row>
    <row r="33" spans="1:10" s="75" customFormat="1" ht="108" customHeight="1" x14ac:dyDescent="0.3">
      <c r="A33" s="687"/>
      <c r="B33" s="692" t="s">
        <v>74</v>
      </c>
      <c r="C33" s="213" t="s">
        <v>26</v>
      </c>
      <c r="D33" s="205" t="s">
        <v>75</v>
      </c>
      <c r="E33" s="195" t="s">
        <v>76</v>
      </c>
      <c r="F33" s="649" t="s">
        <v>84</v>
      </c>
      <c r="G33" s="380" t="s">
        <v>61</v>
      </c>
      <c r="H33" s="378" t="s">
        <v>20</v>
      </c>
      <c r="I33" s="197" t="s">
        <v>85</v>
      </c>
      <c r="J33" s="73"/>
    </row>
    <row r="34" spans="1:10" s="75" customFormat="1" ht="38.25" customHeight="1" x14ac:dyDescent="0.3">
      <c r="A34" s="664"/>
      <c r="B34" s="693"/>
      <c r="C34" s="213" t="s">
        <v>26</v>
      </c>
      <c r="D34" s="205" t="s">
        <v>75</v>
      </c>
      <c r="E34" s="195" t="s">
        <v>76</v>
      </c>
      <c r="F34" s="651"/>
      <c r="G34" s="380" t="s">
        <v>19</v>
      </c>
      <c r="H34" s="378" t="s">
        <v>23</v>
      </c>
      <c r="I34" s="229" t="s">
        <v>21</v>
      </c>
      <c r="J34" s="73"/>
    </row>
    <row r="35" spans="1:10" s="75" customFormat="1" ht="45" customHeight="1" x14ac:dyDescent="0.3">
      <c r="A35" s="663">
        <v>12</v>
      </c>
      <c r="B35" s="692" t="s">
        <v>74</v>
      </c>
      <c r="C35" s="213" t="s">
        <v>16</v>
      </c>
      <c r="D35" s="205" t="s">
        <v>75</v>
      </c>
      <c r="E35" s="195" t="s">
        <v>86</v>
      </c>
      <c r="F35" s="652" t="s">
        <v>87</v>
      </c>
      <c r="G35" s="380" t="s">
        <v>61</v>
      </c>
      <c r="H35" s="378" t="s">
        <v>20</v>
      </c>
      <c r="I35" s="229" t="s">
        <v>21</v>
      </c>
      <c r="J35" s="183"/>
    </row>
    <row r="36" spans="1:10" s="75" customFormat="1" ht="77.25" customHeight="1" x14ac:dyDescent="0.3">
      <c r="A36" s="664"/>
      <c r="B36" s="693"/>
      <c r="C36" s="213" t="s">
        <v>16</v>
      </c>
      <c r="D36" s="205" t="s">
        <v>75</v>
      </c>
      <c r="E36" s="195" t="s">
        <v>86</v>
      </c>
      <c r="F36" s="654"/>
      <c r="G36" s="380" t="s">
        <v>39</v>
      </c>
      <c r="H36" s="378" t="s">
        <v>20</v>
      </c>
      <c r="I36" s="198" t="s">
        <v>88</v>
      </c>
      <c r="J36" s="183"/>
    </row>
    <row r="37" spans="1:10" s="75" customFormat="1" ht="72" customHeight="1" x14ac:dyDescent="0.3">
      <c r="A37" s="663">
        <v>13</v>
      </c>
      <c r="B37" s="291"/>
      <c r="C37" s="213" t="s">
        <v>16</v>
      </c>
      <c r="D37" s="205" t="s">
        <v>75</v>
      </c>
      <c r="E37" s="195" t="s">
        <v>89</v>
      </c>
      <c r="F37" s="652" t="s">
        <v>90</v>
      </c>
      <c r="G37" s="380" t="s">
        <v>33</v>
      </c>
      <c r="H37" s="378" t="s">
        <v>20</v>
      </c>
      <c r="I37" s="229" t="s">
        <v>21</v>
      </c>
      <c r="J37" s="183" t="s">
        <v>91</v>
      </c>
    </row>
    <row r="38" spans="1:10" s="75" customFormat="1" ht="103.5" customHeight="1" x14ac:dyDescent="0.3">
      <c r="A38" s="687"/>
      <c r="B38" s="291"/>
      <c r="C38" s="213" t="s">
        <v>16</v>
      </c>
      <c r="D38" s="205" t="s">
        <v>75</v>
      </c>
      <c r="E38" s="195" t="s">
        <v>89</v>
      </c>
      <c r="F38" s="654"/>
      <c r="G38" s="380" t="s">
        <v>19</v>
      </c>
      <c r="H38" s="378" t="s">
        <v>20</v>
      </c>
      <c r="I38" s="285" t="s">
        <v>92</v>
      </c>
      <c r="J38" s="180" t="s">
        <v>93</v>
      </c>
    </row>
    <row r="39" spans="1:10" s="75" customFormat="1" ht="32.25" customHeight="1" x14ac:dyDescent="0.3">
      <c r="A39" s="687"/>
      <c r="B39" s="291"/>
      <c r="C39" s="213" t="s">
        <v>26</v>
      </c>
      <c r="D39" s="205" t="s">
        <v>75</v>
      </c>
      <c r="E39" s="195" t="s">
        <v>89</v>
      </c>
      <c r="F39" s="652" t="s">
        <v>94</v>
      </c>
      <c r="G39" s="380" t="s">
        <v>61</v>
      </c>
      <c r="H39" s="378" t="s">
        <v>20</v>
      </c>
      <c r="I39" s="229" t="s">
        <v>21</v>
      </c>
      <c r="J39" s="183"/>
    </row>
    <row r="40" spans="1:10" s="75" customFormat="1" ht="87.75" customHeight="1" x14ac:dyDescent="0.3">
      <c r="A40" s="664"/>
      <c r="B40" s="291"/>
      <c r="C40" s="213" t="s">
        <v>26</v>
      </c>
      <c r="D40" s="205" t="s">
        <v>75</v>
      </c>
      <c r="E40" s="195" t="s">
        <v>89</v>
      </c>
      <c r="F40" s="654"/>
      <c r="G40" s="380" t="s">
        <v>95</v>
      </c>
      <c r="H40" s="378" t="s">
        <v>20</v>
      </c>
      <c r="I40" s="197" t="s">
        <v>96</v>
      </c>
      <c r="J40" s="303"/>
    </row>
    <row r="41" spans="1:10" s="76" customFormat="1" ht="42" customHeight="1" x14ac:dyDescent="0.3">
      <c r="A41" s="658">
        <v>14</v>
      </c>
      <c r="B41" s="692" t="s">
        <v>97</v>
      </c>
      <c r="C41" s="214" t="s">
        <v>23</v>
      </c>
      <c r="D41" s="206"/>
      <c r="E41" s="76" t="s">
        <v>98</v>
      </c>
      <c r="F41" s="658" t="s">
        <v>99</v>
      </c>
      <c r="G41" s="76" t="s">
        <v>61</v>
      </c>
      <c r="H41" s="382" t="s">
        <v>23</v>
      </c>
      <c r="I41" s="200" t="s">
        <v>100</v>
      </c>
      <c r="J41" s="304"/>
    </row>
    <row r="42" spans="1:10" s="76" customFormat="1" ht="41.25" customHeight="1" x14ac:dyDescent="0.3">
      <c r="A42" s="660"/>
      <c r="B42" s="700"/>
      <c r="C42" s="214" t="s">
        <v>23</v>
      </c>
      <c r="D42" s="206"/>
      <c r="E42" s="76" t="s">
        <v>98</v>
      </c>
      <c r="F42" s="660"/>
      <c r="G42" s="76" t="s">
        <v>39</v>
      </c>
      <c r="H42" s="382" t="s">
        <v>23</v>
      </c>
      <c r="I42" s="200" t="s">
        <v>101</v>
      </c>
      <c r="J42" s="304"/>
    </row>
    <row r="43" spans="1:10" s="76" customFormat="1" ht="45.75" customHeight="1" x14ac:dyDescent="0.3">
      <c r="A43" s="658">
        <v>15</v>
      </c>
      <c r="B43" s="700"/>
      <c r="C43" s="62" t="s">
        <v>23</v>
      </c>
      <c r="D43" s="206"/>
      <c r="E43" s="376" t="s">
        <v>102</v>
      </c>
      <c r="F43" s="658" t="s">
        <v>103</v>
      </c>
      <c r="G43" s="76" t="s">
        <v>61</v>
      </c>
      <c r="H43" s="382" t="s">
        <v>23</v>
      </c>
      <c r="I43" s="200" t="s">
        <v>104</v>
      </c>
      <c r="J43" s="304"/>
    </row>
    <row r="44" spans="1:10" s="76" customFormat="1" ht="42.75" customHeight="1" x14ac:dyDescent="0.3">
      <c r="A44" s="660"/>
      <c r="B44" s="700"/>
      <c r="C44" s="62" t="s">
        <v>23</v>
      </c>
      <c r="D44" s="206"/>
      <c r="E44" s="376" t="s">
        <v>102</v>
      </c>
      <c r="F44" s="660"/>
      <c r="G44" s="76" t="s">
        <v>39</v>
      </c>
      <c r="H44" s="382" t="s">
        <v>23</v>
      </c>
      <c r="I44" s="256" t="s">
        <v>21</v>
      </c>
      <c r="J44" s="305"/>
    </row>
    <row r="45" spans="1:10" s="76" customFormat="1" ht="51" customHeight="1" x14ac:dyDescent="0.3">
      <c r="A45" s="658">
        <v>16</v>
      </c>
      <c r="B45" s="700"/>
      <c r="C45" s="62" t="s">
        <v>23</v>
      </c>
      <c r="D45" s="206"/>
      <c r="E45" s="376" t="s">
        <v>102</v>
      </c>
      <c r="F45" s="658" t="s">
        <v>105</v>
      </c>
      <c r="G45" s="76" t="s">
        <v>61</v>
      </c>
      <c r="H45" s="382" t="s">
        <v>23</v>
      </c>
      <c r="I45" s="185" t="s">
        <v>106</v>
      </c>
    </row>
    <row r="46" spans="1:10" s="76" customFormat="1" ht="34.5" customHeight="1" x14ac:dyDescent="0.3">
      <c r="A46" s="660"/>
      <c r="B46" s="700"/>
      <c r="C46" s="62" t="s">
        <v>23</v>
      </c>
      <c r="D46" s="206"/>
      <c r="E46" s="376" t="s">
        <v>102</v>
      </c>
      <c r="F46" s="660"/>
      <c r="G46" s="76" t="s">
        <v>39</v>
      </c>
      <c r="H46" s="382" t="s">
        <v>23</v>
      </c>
      <c r="I46" s="256" t="s">
        <v>21</v>
      </c>
    </row>
    <row r="47" spans="1:10" s="76" customFormat="1" ht="74.25" customHeight="1" x14ac:dyDescent="0.3">
      <c r="A47" s="658">
        <v>17</v>
      </c>
      <c r="B47" s="700"/>
      <c r="C47" s="62" t="s">
        <v>23</v>
      </c>
      <c r="D47" s="206"/>
      <c r="E47" s="376" t="s">
        <v>107</v>
      </c>
      <c r="F47" s="658" t="s">
        <v>108</v>
      </c>
      <c r="G47" s="76" t="s">
        <v>61</v>
      </c>
      <c r="H47" s="382" t="s">
        <v>23</v>
      </c>
      <c r="I47" s="185" t="s">
        <v>109</v>
      </c>
    </row>
    <row r="48" spans="1:10" s="76" customFormat="1" ht="44.25" customHeight="1" x14ac:dyDescent="0.3">
      <c r="A48" s="660"/>
      <c r="B48" s="693"/>
      <c r="C48" s="62" t="s">
        <v>110</v>
      </c>
      <c r="D48" s="206"/>
      <c r="E48" s="376" t="s">
        <v>107</v>
      </c>
      <c r="F48" s="660"/>
      <c r="G48" s="76" t="s">
        <v>39</v>
      </c>
      <c r="H48" s="382" t="s">
        <v>23</v>
      </c>
      <c r="I48" s="185" t="s">
        <v>111</v>
      </c>
    </row>
    <row r="49" spans="1:10" s="76" customFormat="1" ht="24.9" customHeight="1" x14ac:dyDescent="0.3">
      <c r="A49" s="177"/>
      <c r="B49" s="201" t="s">
        <v>112</v>
      </c>
      <c r="C49" s="212"/>
      <c r="D49" s="204"/>
      <c r="E49" s="178"/>
      <c r="F49" s="268"/>
      <c r="G49" s="177"/>
      <c r="H49" s="268"/>
      <c r="I49" s="177"/>
      <c r="J49" s="80"/>
    </row>
    <row r="50" spans="1:10" s="198" customFormat="1" ht="36.75" customHeight="1" x14ac:dyDescent="0.3">
      <c r="A50" s="652">
        <v>18</v>
      </c>
      <c r="B50" s="712" t="s">
        <v>113</v>
      </c>
      <c r="C50" s="215" t="s">
        <v>23</v>
      </c>
      <c r="D50" s="249"/>
      <c r="E50" s="197" t="s">
        <v>114</v>
      </c>
      <c r="F50" s="679" t="s">
        <v>115</v>
      </c>
      <c r="G50" s="197" t="s">
        <v>61</v>
      </c>
      <c r="H50" s="273" t="s">
        <v>23</v>
      </c>
      <c r="I50" s="197" t="s">
        <v>116</v>
      </c>
    </row>
    <row r="51" spans="1:10" s="198" customFormat="1" ht="56.25" customHeight="1" x14ac:dyDescent="0.3">
      <c r="A51" s="654"/>
      <c r="B51" s="713"/>
      <c r="C51" s="215" t="s">
        <v>23</v>
      </c>
      <c r="D51" s="249"/>
      <c r="E51" s="197" t="s">
        <v>117</v>
      </c>
      <c r="F51" s="680"/>
      <c r="G51" s="197" t="s">
        <v>39</v>
      </c>
      <c r="H51" s="273" t="s">
        <v>23</v>
      </c>
      <c r="I51" s="197" t="s">
        <v>118</v>
      </c>
    </row>
    <row r="52" spans="1:10" s="180" customFormat="1" ht="72.75" customHeight="1" x14ac:dyDescent="0.3">
      <c r="A52" s="652">
        <v>19</v>
      </c>
      <c r="B52" s="665" t="s">
        <v>119</v>
      </c>
      <c r="C52" s="216" t="s">
        <v>23</v>
      </c>
      <c r="D52" s="207"/>
      <c r="E52" s="381" t="s">
        <v>120</v>
      </c>
      <c r="F52" s="652" t="s">
        <v>121</v>
      </c>
      <c r="G52" s="180" t="s">
        <v>33</v>
      </c>
      <c r="H52" s="378" t="s">
        <v>23</v>
      </c>
      <c r="I52" s="198" t="s">
        <v>122</v>
      </c>
    </row>
    <row r="53" spans="1:10" s="180" customFormat="1" ht="38.25" customHeight="1" x14ac:dyDescent="0.3">
      <c r="A53" s="654"/>
      <c r="B53" s="666"/>
      <c r="C53" s="216" t="s">
        <v>23</v>
      </c>
      <c r="D53" s="207"/>
      <c r="E53" s="381" t="s">
        <v>120</v>
      </c>
      <c r="F53" s="654"/>
      <c r="G53" s="180" t="s">
        <v>19</v>
      </c>
      <c r="H53" s="378" t="s">
        <v>23</v>
      </c>
      <c r="I53" s="180" t="s">
        <v>21</v>
      </c>
    </row>
    <row r="54" spans="1:10" s="180" customFormat="1" ht="25.5" customHeight="1" x14ac:dyDescent="0.3">
      <c r="A54" s="652">
        <v>20</v>
      </c>
      <c r="B54" s="666"/>
      <c r="C54" s="708" t="s">
        <v>26</v>
      </c>
      <c r="D54" s="710"/>
      <c r="E54" s="652" t="s">
        <v>120</v>
      </c>
      <c r="F54" s="688" t="s">
        <v>123</v>
      </c>
      <c r="G54" s="180" t="s">
        <v>61</v>
      </c>
      <c r="H54" s="378" t="s">
        <v>23</v>
      </c>
      <c r="I54" s="248" t="s">
        <v>21</v>
      </c>
      <c r="J54" s="378"/>
    </row>
    <row r="55" spans="1:10" s="180" customFormat="1" ht="31.5" customHeight="1" x14ac:dyDescent="0.3">
      <c r="A55" s="654"/>
      <c r="B55" s="666"/>
      <c r="C55" s="709"/>
      <c r="D55" s="711"/>
      <c r="E55" s="654"/>
      <c r="F55" s="689"/>
      <c r="G55" s="180" t="s">
        <v>39</v>
      </c>
      <c r="H55" s="378" t="s">
        <v>23</v>
      </c>
      <c r="I55" s="220" t="s">
        <v>124</v>
      </c>
      <c r="J55" s="378"/>
    </row>
    <row r="56" spans="1:10" s="180" customFormat="1" ht="51" customHeight="1" x14ac:dyDescent="0.3">
      <c r="A56" s="652">
        <v>21</v>
      </c>
      <c r="B56" s="666"/>
      <c r="C56" s="250" t="s">
        <v>26</v>
      </c>
      <c r="D56" s="207"/>
      <c r="E56" s="381" t="s">
        <v>125</v>
      </c>
      <c r="F56" s="652" t="s">
        <v>126</v>
      </c>
      <c r="G56" s="180" t="s">
        <v>61</v>
      </c>
      <c r="H56" s="378" t="s">
        <v>23</v>
      </c>
      <c r="I56" s="256" t="s">
        <v>21</v>
      </c>
      <c r="J56" s="198"/>
    </row>
    <row r="57" spans="1:10" s="180" customFormat="1" ht="86.25" customHeight="1" x14ac:dyDescent="0.3">
      <c r="A57" s="654"/>
      <c r="B57" s="666"/>
      <c r="C57" s="250" t="s">
        <v>26</v>
      </c>
      <c r="D57" s="207"/>
      <c r="E57" s="381" t="s">
        <v>127</v>
      </c>
      <c r="F57" s="654"/>
      <c r="G57" s="180" t="s">
        <v>95</v>
      </c>
      <c r="H57" s="274" t="s">
        <v>23</v>
      </c>
      <c r="I57" s="186" t="s">
        <v>128</v>
      </c>
      <c r="J57" s="198"/>
    </row>
    <row r="58" spans="1:10" s="180" customFormat="1" ht="24" customHeight="1" x14ac:dyDescent="0.3">
      <c r="A58" s="652">
        <v>22</v>
      </c>
      <c r="B58" s="666"/>
      <c r="C58" s="216" t="s">
        <v>16</v>
      </c>
      <c r="D58" s="207"/>
      <c r="E58" s="381" t="s">
        <v>129</v>
      </c>
      <c r="F58" s="652" t="s">
        <v>130</v>
      </c>
      <c r="G58" s="180" t="s">
        <v>39</v>
      </c>
      <c r="H58" s="378" t="s">
        <v>23</v>
      </c>
      <c r="I58" s="180" t="s">
        <v>131</v>
      </c>
    </row>
    <row r="59" spans="1:10" s="180" customFormat="1" ht="46.5" customHeight="1" x14ac:dyDescent="0.3">
      <c r="A59" s="653"/>
      <c r="B59" s="666"/>
      <c r="C59" s="216" t="s">
        <v>16</v>
      </c>
      <c r="D59" s="207"/>
      <c r="E59" s="381" t="s">
        <v>129</v>
      </c>
      <c r="F59" s="654"/>
      <c r="G59" s="180" t="s">
        <v>61</v>
      </c>
      <c r="H59" s="378" t="s">
        <v>23</v>
      </c>
      <c r="I59" s="180" t="s">
        <v>132</v>
      </c>
    </row>
    <row r="60" spans="1:10" s="180" customFormat="1" ht="47.25" customHeight="1" x14ac:dyDescent="0.3">
      <c r="A60" s="653"/>
      <c r="B60" s="666"/>
      <c r="C60" s="216" t="s">
        <v>26</v>
      </c>
      <c r="D60" s="207"/>
      <c r="E60" s="381" t="s">
        <v>129</v>
      </c>
      <c r="F60" s="679" t="s">
        <v>133</v>
      </c>
      <c r="G60" s="197" t="s">
        <v>61</v>
      </c>
      <c r="H60" s="286" t="s">
        <v>134</v>
      </c>
      <c r="I60" s="197" t="s">
        <v>135</v>
      </c>
      <c r="J60" s="180" t="s">
        <v>136</v>
      </c>
    </row>
    <row r="61" spans="1:10" s="180" customFormat="1" ht="25.5" customHeight="1" x14ac:dyDescent="0.3">
      <c r="A61" s="653"/>
      <c r="B61" s="666"/>
      <c r="C61" s="216" t="s">
        <v>26</v>
      </c>
      <c r="D61" s="207"/>
      <c r="E61" s="381" t="s">
        <v>129</v>
      </c>
      <c r="F61" s="684"/>
      <c r="G61" s="197" t="s">
        <v>61</v>
      </c>
      <c r="H61" s="273" t="s">
        <v>137</v>
      </c>
      <c r="I61" s="256" t="s">
        <v>21</v>
      </c>
    </row>
    <row r="62" spans="1:10" s="180" customFormat="1" ht="81.75" customHeight="1" x14ac:dyDescent="0.3">
      <c r="A62" s="654"/>
      <c r="B62" s="666"/>
      <c r="C62" s="216" t="s">
        <v>26</v>
      </c>
      <c r="D62" s="207"/>
      <c r="E62" s="381" t="s">
        <v>129</v>
      </c>
      <c r="F62" s="680"/>
      <c r="G62" s="197" t="s">
        <v>39</v>
      </c>
      <c r="H62" s="273" t="s">
        <v>23</v>
      </c>
      <c r="I62" s="197" t="s">
        <v>138</v>
      </c>
      <c r="J62" s="197" t="s">
        <v>139</v>
      </c>
    </row>
    <row r="63" spans="1:10" s="180" customFormat="1" ht="49.5" customHeight="1" x14ac:dyDescent="0.3">
      <c r="A63" s="652">
        <v>23</v>
      </c>
      <c r="B63" s="666"/>
      <c r="C63" s="216" t="s">
        <v>16</v>
      </c>
      <c r="D63" s="207"/>
      <c r="E63" s="381" t="s">
        <v>140</v>
      </c>
      <c r="F63" s="655" t="s">
        <v>141</v>
      </c>
      <c r="G63" s="180" t="s">
        <v>61</v>
      </c>
      <c r="H63" s="378" t="s">
        <v>142</v>
      </c>
      <c r="I63" s="180" t="s">
        <v>143</v>
      </c>
      <c r="J63" s="180" t="s">
        <v>136</v>
      </c>
    </row>
    <row r="64" spans="1:10" s="180" customFormat="1" ht="39.75" customHeight="1" x14ac:dyDescent="0.3">
      <c r="A64" s="653"/>
      <c r="B64" s="666"/>
      <c r="C64" s="216" t="s">
        <v>16</v>
      </c>
      <c r="D64" s="207"/>
      <c r="E64" s="381" t="s">
        <v>140</v>
      </c>
      <c r="F64" s="656"/>
      <c r="G64" s="180" t="s">
        <v>39</v>
      </c>
      <c r="H64" s="378" t="s">
        <v>137</v>
      </c>
      <c r="I64" s="180" t="s">
        <v>144</v>
      </c>
    </row>
    <row r="65" spans="1:10" s="180" customFormat="1" ht="55.2" customHeight="1" x14ac:dyDescent="0.3">
      <c r="A65" s="653"/>
      <c r="B65" s="666"/>
      <c r="C65" s="216" t="s">
        <v>16</v>
      </c>
      <c r="D65" s="207"/>
      <c r="E65" s="381" t="s">
        <v>140</v>
      </c>
      <c r="F65" s="656"/>
      <c r="G65" s="180" t="s">
        <v>61</v>
      </c>
      <c r="H65" s="286" t="s">
        <v>134</v>
      </c>
      <c r="I65" s="197" t="s">
        <v>145</v>
      </c>
    </row>
    <row r="66" spans="1:10" s="180" customFormat="1" ht="96.75" customHeight="1" x14ac:dyDescent="0.3">
      <c r="A66" s="653"/>
      <c r="B66" s="666"/>
      <c r="C66" s="216" t="s">
        <v>16</v>
      </c>
      <c r="D66" s="207"/>
      <c r="E66" s="381" t="s">
        <v>140</v>
      </c>
      <c r="F66" s="657"/>
      <c r="G66" s="180" t="s">
        <v>95</v>
      </c>
      <c r="H66" s="286" t="s">
        <v>134</v>
      </c>
      <c r="I66" s="180" t="s">
        <v>146</v>
      </c>
    </row>
    <row r="67" spans="1:10" s="180" customFormat="1" ht="49.5" customHeight="1" x14ac:dyDescent="0.3">
      <c r="A67" s="653"/>
      <c r="B67" s="666"/>
      <c r="C67" s="216" t="s">
        <v>26</v>
      </c>
      <c r="D67" s="287" t="s">
        <v>147</v>
      </c>
      <c r="E67" s="381" t="s">
        <v>140</v>
      </c>
      <c r="F67" s="679" t="s">
        <v>148</v>
      </c>
      <c r="G67" s="180" t="s">
        <v>61</v>
      </c>
      <c r="H67" s="378" t="s">
        <v>23</v>
      </c>
      <c r="I67" s="180" t="s">
        <v>149</v>
      </c>
      <c r="J67" s="180" t="s">
        <v>150</v>
      </c>
    </row>
    <row r="68" spans="1:10" s="180" customFormat="1" ht="87.75" customHeight="1" x14ac:dyDescent="0.3">
      <c r="A68" s="653"/>
      <c r="B68" s="666"/>
      <c r="C68" s="216" t="s">
        <v>26</v>
      </c>
      <c r="D68" s="287" t="s">
        <v>147</v>
      </c>
      <c r="E68" s="381" t="s">
        <v>140</v>
      </c>
      <c r="F68" s="684"/>
      <c r="G68" s="180" t="s">
        <v>95</v>
      </c>
      <c r="H68" s="378" t="s">
        <v>137</v>
      </c>
      <c r="I68" s="197" t="s">
        <v>151</v>
      </c>
    </row>
    <row r="69" spans="1:10" s="180" customFormat="1" ht="105.75" customHeight="1" x14ac:dyDescent="0.3">
      <c r="A69" s="654"/>
      <c r="B69" s="666"/>
      <c r="C69" s="216" t="s">
        <v>26</v>
      </c>
      <c r="D69" s="287" t="s">
        <v>147</v>
      </c>
      <c r="E69" s="381" t="s">
        <v>140</v>
      </c>
      <c r="F69" s="680"/>
      <c r="G69" s="180" t="s">
        <v>95</v>
      </c>
      <c r="H69" s="286" t="s">
        <v>134</v>
      </c>
      <c r="I69" s="197" t="s">
        <v>152</v>
      </c>
    </row>
    <row r="70" spans="1:10" s="180" customFormat="1" ht="53.25" customHeight="1" x14ac:dyDescent="0.3">
      <c r="A70" s="652">
        <v>24</v>
      </c>
      <c r="B70" s="666"/>
      <c r="C70" s="216" t="s">
        <v>16</v>
      </c>
      <c r="D70" s="207"/>
      <c r="E70" s="381" t="s">
        <v>153</v>
      </c>
      <c r="F70" s="705" t="s">
        <v>154</v>
      </c>
      <c r="G70" s="180" t="s">
        <v>61</v>
      </c>
      <c r="H70" s="378" t="s">
        <v>23</v>
      </c>
      <c r="I70" s="197" t="s">
        <v>155</v>
      </c>
      <c r="J70" s="180" t="s">
        <v>156</v>
      </c>
    </row>
    <row r="71" spans="1:10" s="180" customFormat="1" ht="46.5" customHeight="1" x14ac:dyDescent="0.3">
      <c r="A71" s="653"/>
      <c r="B71" s="666"/>
      <c r="C71" s="216" t="s">
        <v>16</v>
      </c>
      <c r="D71" s="207"/>
      <c r="E71" s="381" t="s">
        <v>153</v>
      </c>
      <c r="F71" s="706"/>
      <c r="G71" s="180" t="s">
        <v>39</v>
      </c>
      <c r="H71" s="378" t="s">
        <v>137</v>
      </c>
      <c r="I71" s="256" t="s">
        <v>21</v>
      </c>
    </row>
    <row r="72" spans="1:10" s="180" customFormat="1" ht="46.5" customHeight="1" x14ac:dyDescent="0.3">
      <c r="A72" s="653"/>
      <c r="B72" s="666"/>
      <c r="C72" s="216" t="s">
        <v>16</v>
      </c>
      <c r="D72" s="207"/>
      <c r="E72" s="381" t="s">
        <v>157</v>
      </c>
      <c r="F72" s="707"/>
      <c r="G72" s="180" t="s">
        <v>39</v>
      </c>
      <c r="H72" s="286" t="s">
        <v>134</v>
      </c>
      <c r="I72" s="197" t="s">
        <v>158</v>
      </c>
    </row>
    <row r="73" spans="1:10" s="180" customFormat="1" ht="46.5" customHeight="1" x14ac:dyDescent="0.3">
      <c r="A73" s="653"/>
      <c r="B73" s="666"/>
      <c r="C73" s="216" t="s">
        <v>26</v>
      </c>
      <c r="D73" s="207" t="s">
        <v>159</v>
      </c>
      <c r="E73" s="381" t="s">
        <v>153</v>
      </c>
      <c r="F73" s="679" t="s">
        <v>160</v>
      </c>
      <c r="G73" s="180" t="s">
        <v>39</v>
      </c>
      <c r="H73" s="378" t="s">
        <v>137</v>
      </c>
      <c r="I73" s="197" t="s">
        <v>161</v>
      </c>
      <c r="J73" s="180" t="s">
        <v>162</v>
      </c>
    </row>
    <row r="74" spans="1:10" s="180" customFormat="1" ht="46.5" customHeight="1" x14ac:dyDescent="0.3">
      <c r="A74" s="653"/>
      <c r="B74" s="666"/>
      <c r="C74" s="216" t="s">
        <v>26</v>
      </c>
      <c r="D74" s="207" t="s">
        <v>159</v>
      </c>
      <c r="E74" s="381" t="s">
        <v>153</v>
      </c>
      <c r="F74" s="684"/>
      <c r="G74" s="180" t="s">
        <v>95</v>
      </c>
      <c r="H74" s="286" t="s">
        <v>134</v>
      </c>
      <c r="I74" s="197" t="s">
        <v>163</v>
      </c>
    </row>
    <row r="75" spans="1:10" s="180" customFormat="1" ht="46.5" customHeight="1" x14ac:dyDescent="0.3">
      <c r="A75" s="653"/>
      <c r="B75" s="666"/>
      <c r="C75" s="216" t="s">
        <v>26</v>
      </c>
      <c r="D75" s="207" t="s">
        <v>159</v>
      </c>
      <c r="E75" s="381" t="s">
        <v>153</v>
      </c>
      <c r="F75" s="684"/>
      <c r="G75" s="180" t="s">
        <v>61</v>
      </c>
      <c r="H75" s="286" t="s">
        <v>134</v>
      </c>
      <c r="I75" s="180" t="s">
        <v>164</v>
      </c>
    </row>
    <row r="76" spans="1:10" s="180" customFormat="1" ht="38.25" customHeight="1" x14ac:dyDescent="0.3">
      <c r="A76" s="654"/>
      <c r="B76" s="666"/>
      <c r="C76" s="216" t="s">
        <v>26</v>
      </c>
      <c r="D76" s="207" t="s">
        <v>159</v>
      </c>
      <c r="E76" s="381" t="s">
        <v>157</v>
      </c>
      <c r="F76" s="680"/>
      <c r="G76" s="180" t="s">
        <v>61</v>
      </c>
      <c r="H76" s="378" t="s">
        <v>137</v>
      </c>
      <c r="I76" s="256" t="s">
        <v>21</v>
      </c>
    </row>
    <row r="77" spans="1:10" s="180" customFormat="1" ht="104.25" customHeight="1" x14ac:dyDescent="0.3">
      <c r="A77" s="652">
        <v>25</v>
      </c>
      <c r="B77" s="666"/>
      <c r="C77" s="216" t="s">
        <v>26</v>
      </c>
      <c r="D77" s="207"/>
      <c r="E77" s="381" t="s">
        <v>165</v>
      </c>
      <c r="F77" s="652" t="s">
        <v>166</v>
      </c>
      <c r="G77" s="180" t="s">
        <v>61</v>
      </c>
      <c r="H77" s="286" t="s">
        <v>134</v>
      </c>
      <c r="I77" s="253" t="s">
        <v>167</v>
      </c>
    </row>
    <row r="78" spans="1:10" s="180" customFormat="1" ht="43.5" customHeight="1" x14ac:dyDescent="0.3">
      <c r="A78" s="653"/>
      <c r="B78" s="666"/>
      <c r="C78" s="216" t="s">
        <v>26</v>
      </c>
      <c r="D78" s="207"/>
      <c r="E78" s="381" t="s">
        <v>165</v>
      </c>
      <c r="F78" s="653"/>
      <c r="G78" s="180" t="s">
        <v>61</v>
      </c>
      <c r="H78" s="378" t="s">
        <v>137</v>
      </c>
      <c r="I78" s="252" t="s">
        <v>168</v>
      </c>
    </row>
    <row r="79" spans="1:10" s="180" customFormat="1" ht="46.5" customHeight="1" x14ac:dyDescent="0.3">
      <c r="A79" s="653"/>
      <c r="B79" s="666"/>
      <c r="C79" s="216" t="s">
        <v>26</v>
      </c>
      <c r="D79" s="207"/>
      <c r="E79" s="381" t="s">
        <v>165</v>
      </c>
      <c r="F79" s="653"/>
      <c r="G79" s="180" t="s">
        <v>95</v>
      </c>
      <c r="H79" s="286" t="s">
        <v>134</v>
      </c>
      <c r="I79" s="300" t="s">
        <v>169</v>
      </c>
    </row>
    <row r="80" spans="1:10" s="180" customFormat="1" ht="46.5" customHeight="1" x14ac:dyDescent="0.3">
      <c r="A80" s="653"/>
      <c r="B80" s="666"/>
      <c r="C80" s="216" t="s">
        <v>26</v>
      </c>
      <c r="D80" s="207"/>
      <c r="E80" s="381" t="s">
        <v>165</v>
      </c>
      <c r="F80" s="654"/>
      <c r="G80" s="180" t="s">
        <v>95</v>
      </c>
      <c r="H80" s="378" t="s">
        <v>137</v>
      </c>
      <c r="I80" s="255" t="s">
        <v>170</v>
      </c>
    </row>
    <row r="81" spans="1:10" s="180" customFormat="1" ht="55.2" customHeight="1" x14ac:dyDescent="0.3">
      <c r="A81" s="653"/>
      <c r="B81" s="666"/>
      <c r="C81" s="216" t="s">
        <v>16</v>
      </c>
      <c r="D81" s="207"/>
      <c r="E81" s="381" t="s">
        <v>165</v>
      </c>
      <c r="F81" s="649" t="s">
        <v>171</v>
      </c>
      <c r="G81" s="180" t="s">
        <v>61</v>
      </c>
      <c r="H81" s="286" t="s">
        <v>134</v>
      </c>
      <c r="I81" s="299" t="s">
        <v>172</v>
      </c>
    </row>
    <row r="82" spans="1:10" s="180" customFormat="1" ht="46.5" customHeight="1" x14ac:dyDescent="0.3">
      <c r="A82" s="653"/>
      <c r="B82" s="666"/>
      <c r="C82" s="216" t="s">
        <v>16</v>
      </c>
      <c r="D82" s="207"/>
      <c r="E82" s="381" t="s">
        <v>165</v>
      </c>
      <c r="F82" s="650"/>
      <c r="G82" s="180" t="s">
        <v>61</v>
      </c>
      <c r="H82" s="378" t="s">
        <v>137</v>
      </c>
      <c r="I82" s="255" t="s">
        <v>172</v>
      </c>
    </row>
    <row r="83" spans="1:10" s="180" customFormat="1" ht="46.5" customHeight="1" x14ac:dyDescent="0.3">
      <c r="A83" s="653"/>
      <c r="B83" s="666"/>
      <c r="C83" s="216" t="s">
        <v>16</v>
      </c>
      <c r="D83" s="207"/>
      <c r="E83" s="381" t="s">
        <v>165</v>
      </c>
      <c r="F83" s="650"/>
      <c r="G83" s="180" t="s">
        <v>95</v>
      </c>
      <c r="H83" s="286" t="s">
        <v>134</v>
      </c>
      <c r="I83" s="257" t="s">
        <v>173</v>
      </c>
    </row>
    <row r="84" spans="1:10" s="180" customFormat="1" ht="36.75" customHeight="1" x14ac:dyDescent="0.3">
      <c r="A84" s="654"/>
      <c r="B84" s="666"/>
      <c r="C84" s="216" t="s">
        <v>16</v>
      </c>
      <c r="D84" s="207"/>
      <c r="E84" s="381" t="s">
        <v>165</v>
      </c>
      <c r="F84" s="651"/>
      <c r="G84" s="180" t="s">
        <v>95</v>
      </c>
      <c r="H84" s="378" t="s">
        <v>137</v>
      </c>
      <c r="I84" s="258" t="s">
        <v>21</v>
      </c>
    </row>
    <row r="85" spans="1:10" s="183" customFormat="1" ht="44.25" customHeight="1" x14ac:dyDescent="0.3">
      <c r="A85" s="698">
        <v>26</v>
      </c>
      <c r="B85" s="666"/>
      <c r="C85" s="214" t="s">
        <v>16</v>
      </c>
      <c r="D85" s="206"/>
      <c r="E85" s="76" t="s">
        <v>174</v>
      </c>
      <c r="F85" s="658" t="s">
        <v>175</v>
      </c>
      <c r="G85" s="76" t="s">
        <v>39</v>
      </c>
      <c r="H85" s="382" t="s">
        <v>23</v>
      </c>
      <c r="I85" s="259" t="s">
        <v>21</v>
      </c>
    </row>
    <row r="86" spans="1:10" s="183" customFormat="1" ht="72.75" customHeight="1" x14ac:dyDescent="0.3">
      <c r="A86" s="702"/>
      <c r="B86" s="666"/>
      <c r="C86" s="214" t="s">
        <v>16</v>
      </c>
      <c r="D86" s="206"/>
      <c r="E86" s="76" t="s">
        <v>174</v>
      </c>
      <c r="F86" s="659"/>
      <c r="G86" s="76" t="s">
        <v>61</v>
      </c>
      <c r="H86" s="382" t="s">
        <v>137</v>
      </c>
      <c r="I86" s="300" t="s">
        <v>176</v>
      </c>
    </row>
    <row r="87" spans="1:10" s="183" customFormat="1" ht="89.25" customHeight="1" x14ac:dyDescent="0.3">
      <c r="A87" s="702"/>
      <c r="B87" s="666"/>
      <c r="C87" s="214" t="s">
        <v>16</v>
      </c>
      <c r="D87" s="206"/>
      <c r="E87" s="76" t="s">
        <v>174</v>
      </c>
      <c r="F87" s="660"/>
      <c r="G87" s="76" t="s">
        <v>61</v>
      </c>
      <c r="H87" s="286" t="s">
        <v>177</v>
      </c>
      <c r="I87" s="254" t="s">
        <v>178</v>
      </c>
    </row>
    <row r="88" spans="1:10" s="183" customFormat="1" ht="26.25" customHeight="1" x14ac:dyDescent="0.3">
      <c r="A88" s="702">
        <v>27</v>
      </c>
      <c r="B88" s="666"/>
      <c r="C88" s="214" t="s">
        <v>23</v>
      </c>
      <c r="D88" s="206"/>
      <c r="E88" s="76" t="s">
        <v>174</v>
      </c>
      <c r="F88" s="658" t="s">
        <v>179</v>
      </c>
      <c r="G88" s="76" t="s">
        <v>95</v>
      </c>
      <c r="H88" s="382" t="s">
        <v>23</v>
      </c>
      <c r="I88" s="256" t="s">
        <v>21</v>
      </c>
    </row>
    <row r="89" spans="1:10" s="183" customFormat="1" ht="42" customHeight="1" x14ac:dyDescent="0.3">
      <c r="A89" s="702"/>
      <c r="B89" s="666"/>
      <c r="C89" s="214" t="s">
        <v>23</v>
      </c>
      <c r="D89" s="206"/>
      <c r="E89" s="76" t="s">
        <v>174</v>
      </c>
      <c r="F89" s="659"/>
      <c r="G89" s="76" t="s">
        <v>180</v>
      </c>
      <c r="H89" s="382" t="s">
        <v>137</v>
      </c>
      <c r="I89" s="77" t="s">
        <v>181</v>
      </c>
    </row>
    <row r="90" spans="1:10" s="183" customFormat="1" ht="117.75" customHeight="1" x14ac:dyDescent="0.3">
      <c r="A90" s="699"/>
      <c r="B90" s="666"/>
      <c r="C90" s="214" t="s">
        <v>23</v>
      </c>
      <c r="D90" s="206"/>
      <c r="E90" s="76" t="s">
        <v>174</v>
      </c>
      <c r="F90" s="660"/>
      <c r="G90" s="76" t="s">
        <v>180</v>
      </c>
      <c r="H90" s="286" t="s">
        <v>177</v>
      </c>
      <c r="I90" s="260" t="s">
        <v>182</v>
      </c>
    </row>
    <row r="91" spans="1:10" s="183" customFormat="1" ht="27.75" customHeight="1" x14ac:dyDescent="0.3">
      <c r="A91" s="652">
        <v>28</v>
      </c>
      <c r="B91" s="666"/>
      <c r="C91" s="214" t="s">
        <v>16</v>
      </c>
      <c r="D91" s="206"/>
      <c r="E91" s="76" t="s">
        <v>183</v>
      </c>
      <c r="F91" s="685" t="s">
        <v>184</v>
      </c>
      <c r="G91" s="76" t="s">
        <v>39</v>
      </c>
      <c r="H91" s="382" t="s">
        <v>23</v>
      </c>
      <c r="I91" s="256" t="s">
        <v>21</v>
      </c>
    </row>
    <row r="92" spans="1:10" s="183" customFormat="1" ht="30" customHeight="1" x14ac:dyDescent="0.3">
      <c r="A92" s="653"/>
      <c r="B92" s="666"/>
      <c r="C92" s="214" t="s">
        <v>16</v>
      </c>
      <c r="D92" s="206"/>
      <c r="E92" s="76" t="s">
        <v>183</v>
      </c>
      <c r="F92" s="686"/>
      <c r="G92" s="76" t="s">
        <v>61</v>
      </c>
      <c r="H92" s="382" t="s">
        <v>23</v>
      </c>
      <c r="I92" s="197" t="s">
        <v>185</v>
      </c>
    </row>
    <row r="93" spans="1:10" s="183" customFormat="1" ht="54.75" customHeight="1" x14ac:dyDescent="0.3">
      <c r="A93" s="653"/>
      <c r="B93" s="666"/>
      <c r="C93" s="214" t="s">
        <v>23</v>
      </c>
      <c r="D93" s="206"/>
      <c r="E93" s="76" t="s">
        <v>183</v>
      </c>
      <c r="F93" s="658" t="s">
        <v>186</v>
      </c>
      <c r="G93" s="76" t="s">
        <v>61</v>
      </c>
      <c r="H93" s="382" t="s">
        <v>23</v>
      </c>
      <c r="I93" s="260" t="s">
        <v>187</v>
      </c>
    </row>
    <row r="94" spans="1:10" s="183" customFormat="1" ht="34.5" customHeight="1" x14ac:dyDescent="0.3">
      <c r="A94" s="654"/>
      <c r="B94" s="666"/>
      <c r="C94" s="214" t="s">
        <v>23</v>
      </c>
      <c r="D94" s="206"/>
      <c r="E94" s="76" t="s">
        <v>183</v>
      </c>
      <c r="F94" s="660"/>
      <c r="G94" s="76" t="s">
        <v>39</v>
      </c>
      <c r="H94" s="382" t="s">
        <v>23</v>
      </c>
      <c r="I94" s="265" t="s">
        <v>21</v>
      </c>
    </row>
    <row r="95" spans="1:10" s="183" customFormat="1" ht="42.75" customHeight="1" x14ac:dyDescent="0.3">
      <c r="A95" s="698">
        <v>29</v>
      </c>
      <c r="B95" s="666"/>
      <c r="C95" s="214" t="s">
        <v>26</v>
      </c>
      <c r="D95" s="206"/>
      <c r="E95" s="76" t="s">
        <v>188</v>
      </c>
      <c r="F95" s="677" t="s">
        <v>189</v>
      </c>
      <c r="G95" s="76" t="s">
        <v>95</v>
      </c>
      <c r="H95" s="382" t="s">
        <v>23</v>
      </c>
      <c r="I95" s="256" t="s">
        <v>21</v>
      </c>
      <c r="J95" s="197"/>
    </row>
    <row r="96" spans="1:10" s="183" customFormat="1" ht="51.75" customHeight="1" x14ac:dyDescent="0.3">
      <c r="A96" s="699"/>
      <c r="B96" s="666"/>
      <c r="C96" s="214" t="s">
        <v>26</v>
      </c>
      <c r="D96" s="206"/>
      <c r="E96" s="76" t="s">
        <v>188</v>
      </c>
      <c r="F96" s="678"/>
      <c r="G96" s="76" t="s">
        <v>61</v>
      </c>
      <c r="H96" s="382" t="s">
        <v>23</v>
      </c>
      <c r="I96" s="76" t="s">
        <v>190</v>
      </c>
      <c r="J96" s="290" t="s">
        <v>191</v>
      </c>
    </row>
    <row r="97" spans="1:10" s="183" customFormat="1" ht="36.75" customHeight="1" x14ac:dyDescent="0.3">
      <c r="A97" s="698">
        <v>30</v>
      </c>
      <c r="B97" s="666"/>
      <c r="C97" s="214" t="s">
        <v>23</v>
      </c>
      <c r="D97" s="206"/>
      <c r="E97" s="76" t="s">
        <v>192</v>
      </c>
      <c r="F97" s="679" t="s">
        <v>193</v>
      </c>
      <c r="G97" s="76" t="s">
        <v>39</v>
      </c>
      <c r="H97" s="382" t="s">
        <v>23</v>
      </c>
      <c r="I97" s="256" t="s">
        <v>21</v>
      </c>
      <c r="J97" s="197"/>
    </row>
    <row r="98" spans="1:10" s="183" customFormat="1" ht="54.75" customHeight="1" x14ac:dyDescent="0.3">
      <c r="A98" s="699"/>
      <c r="B98" s="666"/>
      <c r="C98" s="214" t="s">
        <v>23</v>
      </c>
      <c r="D98" s="206"/>
      <c r="E98" s="76" t="s">
        <v>192</v>
      </c>
      <c r="F98" s="680"/>
      <c r="G98" s="76" t="s">
        <v>61</v>
      </c>
      <c r="H98" s="382" t="s">
        <v>23</v>
      </c>
      <c r="I98" s="76" t="s">
        <v>194</v>
      </c>
    </row>
    <row r="99" spans="1:10" s="183" customFormat="1" ht="37.5" customHeight="1" x14ac:dyDescent="0.3">
      <c r="A99" s="698">
        <v>31</v>
      </c>
      <c r="B99" s="666"/>
      <c r="C99" s="214" t="s">
        <v>26</v>
      </c>
      <c r="D99" s="206"/>
      <c r="E99" s="76" t="s">
        <v>195</v>
      </c>
      <c r="F99" s="658" t="s">
        <v>196</v>
      </c>
      <c r="G99" s="76" t="s">
        <v>39</v>
      </c>
      <c r="H99" s="382" t="s">
        <v>23</v>
      </c>
      <c r="I99" s="256" t="s">
        <v>21</v>
      </c>
    </row>
    <row r="100" spans="1:10" s="183" customFormat="1" ht="52.5" customHeight="1" x14ac:dyDescent="0.3">
      <c r="A100" s="699"/>
      <c r="B100" s="669"/>
      <c r="C100" s="214" t="s">
        <v>26</v>
      </c>
      <c r="D100" s="206"/>
      <c r="E100" s="76" t="s">
        <v>195</v>
      </c>
      <c r="F100" s="660"/>
      <c r="G100" s="76" t="s">
        <v>61</v>
      </c>
      <c r="H100" s="382" t="s">
        <v>23</v>
      </c>
      <c r="I100" s="76" t="s">
        <v>197</v>
      </c>
    </row>
    <row r="101" spans="1:10" s="180" customFormat="1" ht="36" customHeight="1" x14ac:dyDescent="0.3">
      <c r="A101" s="652">
        <v>32</v>
      </c>
      <c r="B101" s="665" t="s">
        <v>198</v>
      </c>
      <c r="C101" s="216" t="s">
        <v>23</v>
      </c>
      <c r="D101" s="207"/>
      <c r="E101" s="381" t="s">
        <v>199</v>
      </c>
      <c r="F101" s="658" t="s">
        <v>200</v>
      </c>
      <c r="G101" s="180" t="s">
        <v>180</v>
      </c>
      <c r="H101" s="378" t="s">
        <v>23</v>
      </c>
      <c r="I101" s="256" t="s">
        <v>201</v>
      </c>
    </row>
    <row r="102" spans="1:10" s="180" customFormat="1" ht="50.25" customHeight="1" x14ac:dyDescent="0.3">
      <c r="A102" s="654"/>
      <c r="B102" s="666"/>
      <c r="C102" s="216" t="s">
        <v>23</v>
      </c>
      <c r="D102" s="207"/>
      <c r="E102" s="381" t="s">
        <v>199</v>
      </c>
      <c r="F102" s="660"/>
      <c r="G102" s="180" t="s">
        <v>39</v>
      </c>
      <c r="H102" s="378" t="s">
        <v>23</v>
      </c>
      <c r="I102" s="180" t="s">
        <v>202</v>
      </c>
    </row>
    <row r="103" spans="1:10" s="180" customFormat="1" ht="41.4" customHeight="1" x14ac:dyDescent="0.3">
      <c r="A103" s="652">
        <v>33</v>
      </c>
      <c r="B103" s="666"/>
      <c r="C103" s="216" t="s">
        <v>16</v>
      </c>
      <c r="D103" s="207"/>
      <c r="E103" s="381" t="s">
        <v>203</v>
      </c>
      <c r="F103" s="652" t="s">
        <v>204</v>
      </c>
      <c r="G103" s="180" t="s">
        <v>33</v>
      </c>
      <c r="H103" s="378" t="s">
        <v>23</v>
      </c>
      <c r="I103" s="180" t="s">
        <v>21</v>
      </c>
      <c r="J103" s="180" t="s">
        <v>205</v>
      </c>
    </row>
    <row r="104" spans="1:10" s="180" customFormat="1" ht="45.75" customHeight="1" x14ac:dyDescent="0.3">
      <c r="A104" s="654"/>
      <c r="B104" s="666"/>
      <c r="C104" s="216" t="s">
        <v>16</v>
      </c>
      <c r="D104" s="207"/>
      <c r="E104" s="381" t="s">
        <v>203</v>
      </c>
      <c r="F104" s="654"/>
      <c r="G104" s="180" t="s">
        <v>64</v>
      </c>
      <c r="H104" s="378" t="s">
        <v>23</v>
      </c>
      <c r="I104" s="251" t="s">
        <v>206</v>
      </c>
    </row>
    <row r="105" spans="1:10" s="180" customFormat="1" ht="36.75" customHeight="1" x14ac:dyDescent="0.3">
      <c r="A105" s="652">
        <v>34</v>
      </c>
      <c r="B105" s="666"/>
      <c r="C105" s="216" t="s">
        <v>23</v>
      </c>
      <c r="D105" s="207"/>
      <c r="E105" s="703" t="s">
        <v>207</v>
      </c>
      <c r="F105" s="652" t="s">
        <v>208</v>
      </c>
      <c r="G105" s="180" t="s">
        <v>180</v>
      </c>
      <c r="H105" s="378" t="s">
        <v>23</v>
      </c>
      <c r="I105" s="180" t="s">
        <v>21</v>
      </c>
      <c r="J105" s="180" t="s">
        <v>209</v>
      </c>
    </row>
    <row r="106" spans="1:10" s="180" customFormat="1" ht="78" customHeight="1" x14ac:dyDescent="0.3">
      <c r="A106" s="654"/>
      <c r="B106" s="666"/>
      <c r="C106" s="216" t="s">
        <v>23</v>
      </c>
      <c r="D106" s="207"/>
      <c r="E106" s="704"/>
      <c r="F106" s="654"/>
      <c r="G106" s="180" t="s">
        <v>64</v>
      </c>
      <c r="H106" s="378" t="s">
        <v>23</v>
      </c>
      <c r="I106" s="186" t="s">
        <v>210</v>
      </c>
    </row>
    <row r="107" spans="1:10" s="180" customFormat="1" ht="30" customHeight="1" x14ac:dyDescent="0.3">
      <c r="A107" s="652">
        <v>35</v>
      </c>
      <c r="B107" s="666"/>
      <c r="C107" s="216" t="s">
        <v>23</v>
      </c>
      <c r="D107" s="207"/>
      <c r="E107" s="381" t="s">
        <v>211</v>
      </c>
      <c r="F107" s="652" t="s">
        <v>212</v>
      </c>
      <c r="G107" s="180" t="s">
        <v>33</v>
      </c>
      <c r="H107" s="378" t="s">
        <v>54</v>
      </c>
      <c r="I107" s="180" t="s">
        <v>213</v>
      </c>
    </row>
    <row r="108" spans="1:10" s="180" customFormat="1" ht="53.25" customHeight="1" x14ac:dyDescent="0.3">
      <c r="A108" s="654"/>
      <c r="B108" s="667"/>
      <c r="C108" s="216" t="s">
        <v>23</v>
      </c>
      <c r="D108" s="207"/>
      <c r="E108" s="381" t="s">
        <v>214</v>
      </c>
      <c r="F108" s="654"/>
      <c r="G108" s="180" t="s">
        <v>64</v>
      </c>
      <c r="H108" s="378" t="s">
        <v>54</v>
      </c>
      <c r="I108" s="261" t="s">
        <v>215</v>
      </c>
    </row>
    <row r="109" spans="1:10" s="180" customFormat="1" ht="84.75" customHeight="1" x14ac:dyDescent="0.3">
      <c r="A109" s="652">
        <v>36</v>
      </c>
      <c r="B109" s="668" t="s">
        <v>216</v>
      </c>
      <c r="C109" s="233" t="s">
        <v>26</v>
      </c>
      <c r="D109" s="207"/>
      <c r="E109" s="234" t="s">
        <v>217</v>
      </c>
      <c r="F109" s="675" t="s">
        <v>218</v>
      </c>
      <c r="G109" s="187" t="s">
        <v>61</v>
      </c>
      <c r="H109" s="275" t="s">
        <v>54</v>
      </c>
      <c r="I109" s="236" t="s">
        <v>219</v>
      </c>
      <c r="J109" s="235" t="s">
        <v>220</v>
      </c>
    </row>
    <row r="110" spans="1:10" s="180" customFormat="1" ht="52.5" customHeight="1" x14ac:dyDescent="0.3">
      <c r="A110" s="654"/>
      <c r="B110" s="667"/>
      <c r="C110" s="233" t="s">
        <v>26</v>
      </c>
      <c r="D110" s="207"/>
      <c r="E110" s="234" t="s">
        <v>217</v>
      </c>
      <c r="F110" s="676"/>
      <c r="G110" s="187" t="s">
        <v>39</v>
      </c>
      <c r="H110" s="275" t="s">
        <v>54</v>
      </c>
      <c r="I110" s="236" t="s">
        <v>221</v>
      </c>
      <c r="J110" s="235"/>
    </row>
    <row r="111" spans="1:10" s="180" customFormat="1" ht="54" customHeight="1" x14ac:dyDescent="0.3">
      <c r="A111" s="652">
        <v>37</v>
      </c>
      <c r="B111" s="668" t="s">
        <v>222</v>
      </c>
      <c r="C111" s="216" t="s">
        <v>26</v>
      </c>
      <c r="D111" s="207" t="s">
        <v>159</v>
      </c>
      <c r="E111" s="381"/>
      <c r="F111" s="652" t="s">
        <v>223</v>
      </c>
      <c r="G111" s="180" t="s">
        <v>33</v>
      </c>
      <c r="H111" s="378" t="s">
        <v>54</v>
      </c>
      <c r="I111" s="262" t="s">
        <v>224</v>
      </c>
    </row>
    <row r="112" spans="1:10" s="180" customFormat="1" ht="33" customHeight="1" x14ac:dyDescent="0.3">
      <c r="A112" s="654"/>
      <c r="B112" s="669"/>
      <c r="C112" s="216" t="s">
        <v>26</v>
      </c>
      <c r="D112" s="207" t="s">
        <v>159</v>
      </c>
      <c r="E112" s="381"/>
      <c r="F112" s="654"/>
      <c r="G112" s="180" t="s">
        <v>39</v>
      </c>
      <c r="H112" s="378" t="s">
        <v>54</v>
      </c>
      <c r="I112" s="256" t="s">
        <v>21</v>
      </c>
    </row>
    <row r="113" spans="1:10" s="76" customFormat="1" ht="24.9" customHeight="1" x14ac:dyDescent="0.3">
      <c r="A113" s="177"/>
      <c r="B113" s="201" t="s">
        <v>225</v>
      </c>
      <c r="C113" s="212"/>
      <c r="D113" s="204"/>
      <c r="E113" s="178"/>
      <c r="F113" s="268"/>
      <c r="G113" s="177"/>
      <c r="H113" s="268"/>
      <c r="I113" s="177"/>
      <c r="J113" s="80"/>
    </row>
    <row r="114" spans="1:10" s="75" customFormat="1" ht="58.5" customHeight="1" x14ac:dyDescent="0.3">
      <c r="A114" s="658">
        <v>38</v>
      </c>
      <c r="B114" s="692" t="s">
        <v>226</v>
      </c>
      <c r="C114" s="215" t="s">
        <v>26</v>
      </c>
      <c r="D114" s="209"/>
      <c r="E114" s="195" t="s">
        <v>227</v>
      </c>
      <c r="F114" s="677" t="s">
        <v>228</v>
      </c>
      <c r="G114" s="77" t="s">
        <v>33</v>
      </c>
      <c r="H114" s="276"/>
      <c r="I114" s="77" t="s">
        <v>229</v>
      </c>
      <c r="J114" s="162" t="s">
        <v>230</v>
      </c>
    </row>
    <row r="115" spans="1:10" s="75" customFormat="1" ht="30" customHeight="1" x14ac:dyDescent="0.3">
      <c r="A115" s="660"/>
      <c r="B115" s="700"/>
      <c r="C115" s="215" t="s">
        <v>26</v>
      </c>
      <c r="D115" s="208"/>
      <c r="E115" s="195" t="s">
        <v>227</v>
      </c>
      <c r="F115" s="678"/>
      <c r="G115" s="77" t="s">
        <v>19</v>
      </c>
      <c r="H115" s="276"/>
      <c r="I115" s="256" t="s">
        <v>21</v>
      </c>
      <c r="J115" s="162" t="s">
        <v>231</v>
      </c>
    </row>
    <row r="116" spans="1:10" ht="31.5" customHeight="1" x14ac:dyDescent="0.3">
      <c r="A116" s="658">
        <v>39</v>
      </c>
      <c r="B116" s="700"/>
      <c r="C116" s="215" t="s">
        <v>26</v>
      </c>
      <c r="D116" s="208"/>
      <c r="E116" s="376" t="s">
        <v>227</v>
      </c>
      <c r="F116" s="677" t="s">
        <v>232</v>
      </c>
      <c r="G116" s="77" t="s">
        <v>33</v>
      </c>
      <c r="H116" s="276"/>
      <c r="I116" s="77" t="s">
        <v>233</v>
      </c>
      <c r="J116" s="162" t="s">
        <v>234</v>
      </c>
    </row>
    <row r="117" spans="1:10" ht="39" customHeight="1" x14ac:dyDescent="0.3">
      <c r="A117" s="660"/>
      <c r="B117" s="700"/>
      <c r="C117" s="215" t="s">
        <v>26</v>
      </c>
      <c r="D117" s="208"/>
      <c r="E117" s="376" t="s">
        <v>227</v>
      </c>
      <c r="F117" s="678"/>
      <c r="G117" s="77" t="s">
        <v>19</v>
      </c>
      <c r="H117" s="276"/>
      <c r="I117" s="277" t="s">
        <v>21</v>
      </c>
      <c r="J117" s="77"/>
    </row>
    <row r="118" spans="1:10" ht="46.5" customHeight="1" x14ac:dyDescent="0.3">
      <c r="A118" s="663">
        <v>40</v>
      </c>
      <c r="B118" s="700"/>
      <c r="C118" s="215" t="s">
        <v>26</v>
      </c>
      <c r="D118" s="208"/>
      <c r="E118" s="376" t="s">
        <v>227</v>
      </c>
      <c r="F118" s="661" t="s">
        <v>235</v>
      </c>
      <c r="G118" s="77" t="s">
        <v>39</v>
      </c>
      <c r="H118" s="276" t="s">
        <v>20</v>
      </c>
      <c r="I118" s="256" t="s">
        <v>21</v>
      </c>
      <c r="J118" s="77"/>
    </row>
    <row r="119" spans="1:10" ht="55.2" x14ac:dyDescent="0.3">
      <c r="A119" s="664"/>
      <c r="B119" s="700"/>
      <c r="C119" s="215" t="s">
        <v>26</v>
      </c>
      <c r="D119" s="208"/>
      <c r="E119" s="376" t="s">
        <v>227</v>
      </c>
      <c r="F119" s="662"/>
      <c r="G119" s="197" t="s">
        <v>33</v>
      </c>
      <c r="H119" s="293" t="s">
        <v>23</v>
      </c>
      <c r="I119" s="73" t="s">
        <v>236</v>
      </c>
      <c r="J119" s="289"/>
    </row>
    <row r="120" spans="1:10" ht="66" customHeight="1" x14ac:dyDescent="0.3">
      <c r="A120" s="663">
        <v>41</v>
      </c>
      <c r="B120" s="700"/>
      <c r="C120" s="215" t="s">
        <v>26</v>
      </c>
      <c r="D120" s="208"/>
      <c r="E120" s="376" t="s">
        <v>227</v>
      </c>
      <c r="F120" s="661" t="s">
        <v>237</v>
      </c>
      <c r="G120" s="197" t="s">
        <v>33</v>
      </c>
      <c r="H120" s="293" t="s">
        <v>23</v>
      </c>
      <c r="I120" s="73" t="s">
        <v>238</v>
      </c>
      <c r="J120" s="289"/>
    </row>
    <row r="121" spans="1:10" ht="30.75" customHeight="1" x14ac:dyDescent="0.3">
      <c r="A121" s="664"/>
      <c r="B121" s="700"/>
      <c r="C121" s="215" t="s">
        <v>26</v>
      </c>
      <c r="D121" s="208"/>
      <c r="E121" s="376" t="s">
        <v>227</v>
      </c>
      <c r="F121" s="662"/>
      <c r="G121" s="197" t="s">
        <v>19</v>
      </c>
      <c r="H121" s="293" t="s">
        <v>20</v>
      </c>
      <c r="I121" s="256" t="s">
        <v>21</v>
      </c>
      <c r="J121" s="289"/>
    </row>
    <row r="122" spans="1:10" ht="75.75" customHeight="1" x14ac:dyDescent="0.3">
      <c r="A122" s="658">
        <v>42</v>
      </c>
      <c r="B122" s="700"/>
      <c r="C122" s="215" t="s">
        <v>26</v>
      </c>
      <c r="D122" s="208" t="s">
        <v>239</v>
      </c>
      <c r="E122" s="376" t="s">
        <v>227</v>
      </c>
      <c r="F122" s="679" t="s">
        <v>240</v>
      </c>
      <c r="G122" s="197" t="s">
        <v>33</v>
      </c>
      <c r="H122" s="230" t="s">
        <v>23</v>
      </c>
      <c r="I122" s="162" t="s">
        <v>241</v>
      </c>
      <c r="J122" s="231" t="s">
        <v>242</v>
      </c>
    </row>
    <row r="123" spans="1:10" ht="29.25" customHeight="1" x14ac:dyDescent="0.3">
      <c r="A123" s="660"/>
      <c r="B123" s="693"/>
      <c r="C123" s="215" t="s">
        <v>26</v>
      </c>
      <c r="D123" s="208" t="s">
        <v>239</v>
      </c>
      <c r="E123" s="376" t="s">
        <v>227</v>
      </c>
      <c r="F123" s="680"/>
      <c r="G123" s="197" t="s">
        <v>19</v>
      </c>
      <c r="H123" s="230" t="s">
        <v>23</v>
      </c>
      <c r="I123" s="256" t="s">
        <v>21</v>
      </c>
      <c r="J123" s="288" t="s">
        <v>243</v>
      </c>
    </row>
    <row r="124" spans="1:10" s="192" customFormat="1" ht="36.75" customHeight="1" x14ac:dyDescent="0.3">
      <c r="A124" s="647">
        <v>43</v>
      </c>
      <c r="B124" s="296" t="s">
        <v>244</v>
      </c>
      <c r="C124" s="316" t="s">
        <v>23</v>
      </c>
      <c r="D124" s="240" t="s">
        <v>245</v>
      </c>
      <c r="E124" s="241" t="s">
        <v>246</v>
      </c>
      <c r="F124" s="677" t="s">
        <v>247</v>
      </c>
      <c r="G124" s="241" t="s">
        <v>61</v>
      </c>
      <c r="H124" s="276" t="s">
        <v>23</v>
      </c>
      <c r="I124" s="256" t="s">
        <v>21</v>
      </c>
    </row>
    <row r="125" spans="1:10" s="192" customFormat="1" ht="72.75" customHeight="1" x14ac:dyDescent="0.3">
      <c r="A125" s="648"/>
      <c r="B125" s="297"/>
      <c r="C125" s="244" t="s">
        <v>23</v>
      </c>
      <c r="D125" s="298" t="s">
        <v>245</v>
      </c>
      <c r="E125" s="245" t="s">
        <v>246</v>
      </c>
      <c r="F125" s="678"/>
      <c r="G125" s="245" t="s">
        <v>39</v>
      </c>
      <c r="H125" s="363" t="s">
        <v>23</v>
      </c>
      <c r="I125" s="246" t="s">
        <v>248</v>
      </c>
      <c r="J125" s="227" t="s">
        <v>249</v>
      </c>
    </row>
    <row r="126" spans="1:10" s="192" customFormat="1" ht="26.25" customHeight="1" x14ac:dyDescent="0.3">
      <c r="A126" s="647">
        <v>44</v>
      </c>
      <c r="B126" s="297"/>
      <c r="C126" s="239" t="s">
        <v>23</v>
      </c>
      <c r="D126" s="240"/>
      <c r="E126" s="241" t="s">
        <v>250</v>
      </c>
      <c r="F126" s="677" t="s">
        <v>251</v>
      </c>
      <c r="G126" s="241" t="s">
        <v>61</v>
      </c>
      <c r="H126" s="276" t="s">
        <v>23</v>
      </c>
      <c r="I126" s="242" t="s">
        <v>252</v>
      </c>
      <c r="J126" s="192" t="s">
        <v>253</v>
      </c>
    </row>
    <row r="127" spans="1:10" s="192" customFormat="1" ht="26.25" customHeight="1" x14ac:dyDescent="0.3">
      <c r="A127" s="701"/>
      <c r="B127" s="297"/>
      <c r="C127" s="239" t="s">
        <v>23</v>
      </c>
      <c r="D127" s="240"/>
      <c r="E127" s="241" t="s">
        <v>250</v>
      </c>
      <c r="F127" s="681"/>
      <c r="G127" s="241" t="s">
        <v>254</v>
      </c>
      <c r="H127" s="276" t="s">
        <v>23</v>
      </c>
      <c r="I127" s="242" t="s">
        <v>255</v>
      </c>
    </row>
    <row r="128" spans="1:10" s="192" customFormat="1" ht="30" customHeight="1" x14ac:dyDescent="0.3">
      <c r="A128" s="648"/>
      <c r="B128" s="297"/>
      <c r="C128" s="239" t="s">
        <v>23</v>
      </c>
      <c r="D128" s="240"/>
      <c r="E128" s="241" t="s">
        <v>256</v>
      </c>
      <c r="F128" s="678"/>
      <c r="G128" s="241" t="s">
        <v>39</v>
      </c>
      <c r="H128" s="276" t="s">
        <v>23</v>
      </c>
      <c r="I128" s="242" t="s">
        <v>257</v>
      </c>
    </row>
    <row r="129" spans="1:10" s="192" customFormat="1" ht="30" customHeight="1" x14ac:dyDescent="0.3">
      <c r="A129" s="377"/>
      <c r="B129" s="297"/>
      <c r="C129" s="239" t="s">
        <v>26</v>
      </c>
      <c r="D129" s="240"/>
      <c r="E129" s="241"/>
      <c r="F129" s="364" t="s">
        <v>258</v>
      </c>
      <c r="G129" s="241" t="s">
        <v>259</v>
      </c>
      <c r="H129" s="276"/>
      <c r="I129" s="295" t="s">
        <v>260</v>
      </c>
    </row>
    <row r="130" spans="1:10" s="192" customFormat="1" ht="30" customHeight="1" x14ac:dyDescent="0.3">
      <c r="A130" s="377"/>
      <c r="B130" s="297"/>
      <c r="C130" s="239" t="s">
        <v>261</v>
      </c>
      <c r="D130" s="240"/>
      <c r="E130" s="241"/>
      <c r="F130" s="364" t="s">
        <v>262</v>
      </c>
      <c r="G130" s="241" t="s">
        <v>259</v>
      </c>
      <c r="H130" s="276"/>
      <c r="I130" s="295" t="s">
        <v>260</v>
      </c>
    </row>
    <row r="131" spans="1:10" s="189" customFormat="1" ht="36.75" customHeight="1" x14ac:dyDescent="0.3">
      <c r="A131" s="682">
        <v>45</v>
      </c>
      <c r="B131" s="297"/>
      <c r="C131" s="316" t="s">
        <v>23</v>
      </c>
      <c r="D131" s="243" t="s">
        <v>263</v>
      </c>
      <c r="E131" s="238" t="s">
        <v>264</v>
      </c>
      <c r="F131" s="658" t="s">
        <v>265</v>
      </c>
      <c r="G131" s="238" t="s">
        <v>61</v>
      </c>
      <c r="H131" s="382" t="s">
        <v>23</v>
      </c>
      <c r="I131" s="256" t="s">
        <v>21</v>
      </c>
      <c r="J131" s="232" t="s">
        <v>266</v>
      </c>
    </row>
    <row r="132" spans="1:10" s="189" customFormat="1" ht="30" customHeight="1" x14ac:dyDescent="0.3">
      <c r="A132" s="683"/>
      <c r="B132" s="297"/>
      <c r="C132" s="316" t="s">
        <v>23</v>
      </c>
      <c r="D132" s="243" t="s">
        <v>263</v>
      </c>
      <c r="E132" s="238" t="s">
        <v>264</v>
      </c>
      <c r="F132" s="660"/>
      <c r="G132" s="238" t="s">
        <v>39</v>
      </c>
      <c r="H132" s="382" t="s">
        <v>23</v>
      </c>
      <c r="I132" s="237" t="s">
        <v>267</v>
      </c>
      <c r="J132" s="232" t="s">
        <v>268</v>
      </c>
    </row>
    <row r="133" spans="1:10" s="189" customFormat="1" ht="36.75" customHeight="1" x14ac:dyDescent="0.3">
      <c r="A133" s="682">
        <v>46</v>
      </c>
      <c r="B133" s="297"/>
      <c r="C133" s="316" t="s">
        <v>23</v>
      </c>
      <c r="D133" s="243" t="s">
        <v>269</v>
      </c>
      <c r="E133" s="238" t="s">
        <v>270</v>
      </c>
      <c r="F133" s="658" t="s">
        <v>271</v>
      </c>
      <c r="G133" s="238" t="s">
        <v>61</v>
      </c>
      <c r="H133" s="382" t="s">
        <v>23</v>
      </c>
      <c r="I133" s="237" t="s">
        <v>272</v>
      </c>
    </row>
    <row r="134" spans="1:10" s="189" customFormat="1" ht="31.5" customHeight="1" x14ac:dyDescent="0.3">
      <c r="A134" s="683"/>
      <c r="B134" s="297"/>
      <c r="C134" s="316" t="s">
        <v>23</v>
      </c>
      <c r="D134" s="243" t="s">
        <v>273</v>
      </c>
      <c r="E134" s="238" t="s">
        <v>270</v>
      </c>
      <c r="F134" s="660"/>
      <c r="G134" s="238" t="s">
        <v>39</v>
      </c>
      <c r="H134" s="382" t="s">
        <v>23</v>
      </c>
      <c r="I134" s="256" t="s">
        <v>21</v>
      </c>
      <c r="J134" s="189" t="s">
        <v>274</v>
      </c>
    </row>
    <row r="135" spans="1:10" s="189" customFormat="1" ht="36" customHeight="1" x14ac:dyDescent="0.3">
      <c r="A135" s="682">
        <v>47</v>
      </c>
      <c r="B135" s="297"/>
      <c r="C135" s="316" t="s">
        <v>23</v>
      </c>
      <c r="D135" s="243" t="s">
        <v>275</v>
      </c>
      <c r="E135" s="238" t="s">
        <v>276</v>
      </c>
      <c r="F135" s="658" t="s">
        <v>277</v>
      </c>
      <c r="G135" s="238" t="s">
        <v>61</v>
      </c>
      <c r="H135" s="382" t="s">
        <v>23</v>
      </c>
      <c r="I135" s="237" t="s">
        <v>278</v>
      </c>
      <c r="J135" s="189" t="s">
        <v>279</v>
      </c>
    </row>
    <row r="136" spans="1:10" s="189" customFormat="1" ht="39.75" customHeight="1" x14ac:dyDescent="0.3">
      <c r="A136" s="683"/>
      <c r="B136" s="297"/>
      <c r="C136" s="316" t="s">
        <v>23</v>
      </c>
      <c r="D136" s="243" t="s">
        <v>275</v>
      </c>
      <c r="E136" s="238" t="s">
        <v>276</v>
      </c>
      <c r="F136" s="660"/>
      <c r="G136" s="238" t="s">
        <v>39</v>
      </c>
      <c r="H136" s="382" t="s">
        <v>23</v>
      </c>
      <c r="I136" s="237" t="s">
        <v>280</v>
      </c>
    </row>
    <row r="137" spans="1:10" s="189" customFormat="1" ht="37.5" customHeight="1" x14ac:dyDescent="0.3">
      <c r="A137" s="682">
        <v>48</v>
      </c>
      <c r="B137" s="297"/>
      <c r="C137" s="316" t="s">
        <v>23</v>
      </c>
      <c r="D137" s="243" t="s">
        <v>281</v>
      </c>
      <c r="E137" s="238" t="s">
        <v>282</v>
      </c>
      <c r="F137" s="658" t="s">
        <v>283</v>
      </c>
      <c r="G137" s="238" t="s">
        <v>61</v>
      </c>
      <c r="H137" s="382" t="s">
        <v>23</v>
      </c>
      <c r="I137" s="263" t="s">
        <v>21</v>
      </c>
      <c r="J137" s="189" t="s">
        <v>284</v>
      </c>
    </row>
    <row r="138" spans="1:10" s="189" customFormat="1" ht="31.5" customHeight="1" x14ac:dyDescent="0.3">
      <c r="A138" s="683"/>
      <c r="B138" s="297"/>
      <c r="C138" s="316" t="s">
        <v>23</v>
      </c>
      <c r="D138" s="243" t="s">
        <v>285</v>
      </c>
      <c r="E138" s="238" t="s">
        <v>282</v>
      </c>
      <c r="F138" s="660"/>
      <c r="G138" s="238" t="s">
        <v>39</v>
      </c>
      <c r="H138" s="382" t="s">
        <v>23</v>
      </c>
      <c r="I138" s="237" t="s">
        <v>286</v>
      </c>
    </row>
    <row r="139" spans="1:10" ht="38.25" customHeight="1" x14ac:dyDescent="0.3">
      <c r="A139" s="670">
        <v>49</v>
      </c>
      <c r="B139" s="672" t="s">
        <v>287</v>
      </c>
      <c r="C139" s="376" t="s">
        <v>23</v>
      </c>
      <c r="D139" s="100"/>
      <c r="E139" s="264" t="s">
        <v>288</v>
      </c>
      <c r="F139" s="658" t="s">
        <v>289</v>
      </c>
      <c r="G139" s="376" t="s">
        <v>39</v>
      </c>
      <c r="H139" s="293" t="s">
        <v>23</v>
      </c>
      <c r="I139" s="376" t="s">
        <v>290</v>
      </c>
      <c r="J139" s="294"/>
    </row>
    <row r="140" spans="1:10" ht="38.25" customHeight="1" x14ac:dyDescent="0.3">
      <c r="A140" s="671"/>
      <c r="B140" s="673"/>
      <c r="C140" s="376" t="s">
        <v>23</v>
      </c>
      <c r="D140" s="100"/>
      <c r="E140" s="264" t="s">
        <v>288</v>
      </c>
      <c r="F140" s="660"/>
      <c r="G140" s="376" t="s">
        <v>22</v>
      </c>
      <c r="H140" s="293" t="s">
        <v>23</v>
      </c>
      <c r="I140" s="256" t="s">
        <v>21</v>
      </c>
      <c r="J140" s="294"/>
    </row>
    <row r="141" spans="1:10" ht="76.5" customHeight="1" x14ac:dyDescent="0.3">
      <c r="A141" s="670">
        <v>50</v>
      </c>
      <c r="B141" s="673"/>
      <c r="C141" s="376" t="s">
        <v>23</v>
      </c>
      <c r="D141" s="100"/>
      <c r="E141" s="264" t="s">
        <v>288</v>
      </c>
      <c r="F141" s="658" t="s">
        <v>291</v>
      </c>
      <c r="G141" s="376" t="s">
        <v>39</v>
      </c>
      <c r="H141" s="293" t="s">
        <v>23</v>
      </c>
      <c r="I141" s="283" t="s">
        <v>292</v>
      </c>
      <c r="J141" s="247" t="s">
        <v>293</v>
      </c>
    </row>
    <row r="142" spans="1:10" ht="24.75" customHeight="1" x14ac:dyDescent="0.3">
      <c r="A142" s="671"/>
      <c r="B142" s="673"/>
      <c r="C142" s="376" t="s">
        <v>23</v>
      </c>
      <c r="D142" s="100"/>
      <c r="E142" s="264" t="s">
        <v>288</v>
      </c>
      <c r="F142" s="660"/>
      <c r="G142" s="376" t="s">
        <v>22</v>
      </c>
      <c r="H142" s="293" t="s">
        <v>23</v>
      </c>
      <c r="I142" s="256" t="s">
        <v>21</v>
      </c>
      <c r="J142" s="294" t="s">
        <v>294</v>
      </c>
    </row>
    <row r="143" spans="1:10" ht="31.5" customHeight="1" x14ac:dyDescent="0.3">
      <c r="A143" s="670">
        <v>51</v>
      </c>
      <c r="B143" s="673"/>
      <c r="C143" s="376" t="s">
        <v>23</v>
      </c>
      <c r="D143" s="100"/>
      <c r="E143" s="264" t="s">
        <v>288</v>
      </c>
      <c r="F143" s="658" t="s">
        <v>295</v>
      </c>
      <c r="G143" s="376" t="s">
        <v>39</v>
      </c>
      <c r="H143" s="293" t="s">
        <v>23</v>
      </c>
      <c r="I143" s="376" t="s">
        <v>296</v>
      </c>
      <c r="J143" s="294"/>
    </row>
    <row r="144" spans="1:10" ht="38.25" customHeight="1" x14ac:dyDescent="0.3">
      <c r="A144" s="671"/>
      <c r="B144" s="673"/>
      <c r="C144" s="376" t="s">
        <v>23</v>
      </c>
      <c r="D144" s="100"/>
      <c r="E144" s="264" t="s">
        <v>288</v>
      </c>
      <c r="F144" s="660"/>
      <c r="G144" s="376" t="s">
        <v>22</v>
      </c>
      <c r="H144" s="293" t="s">
        <v>23</v>
      </c>
      <c r="I144" s="256" t="s">
        <v>21</v>
      </c>
      <c r="J144" s="294"/>
    </row>
    <row r="145" spans="1:10" ht="41.25" customHeight="1" x14ac:dyDescent="0.3">
      <c r="A145" s="670">
        <v>52</v>
      </c>
      <c r="B145" s="673"/>
      <c r="C145" s="376" t="s">
        <v>23</v>
      </c>
      <c r="D145" s="100"/>
      <c r="E145" s="264" t="s">
        <v>288</v>
      </c>
      <c r="F145" s="658" t="s">
        <v>297</v>
      </c>
      <c r="G145" s="376" t="s">
        <v>39</v>
      </c>
      <c r="H145" s="293" t="s">
        <v>23</v>
      </c>
      <c r="I145" s="376" t="s">
        <v>298</v>
      </c>
      <c r="J145" s="294"/>
    </row>
    <row r="146" spans="1:10" ht="25.5" customHeight="1" x14ac:dyDescent="0.3">
      <c r="A146" s="671"/>
      <c r="B146" s="674"/>
      <c r="C146" s="376" t="s">
        <v>23</v>
      </c>
      <c r="D146" s="100"/>
      <c r="E146" s="264" t="s">
        <v>288</v>
      </c>
      <c r="F146" s="660"/>
      <c r="G146" s="376" t="s">
        <v>22</v>
      </c>
      <c r="H146" s="293" t="s">
        <v>23</v>
      </c>
      <c r="I146" s="263" t="s">
        <v>21</v>
      </c>
      <c r="J146" s="294"/>
    </row>
    <row r="147" spans="1:10" ht="49.5" customHeight="1" x14ac:dyDescent="0.3">
      <c r="A147" s="278"/>
      <c r="B147" s="694" t="s">
        <v>299</v>
      </c>
      <c r="C147" s="694"/>
      <c r="D147" s="694"/>
      <c r="E147" s="279"/>
      <c r="F147" s="280"/>
      <c r="G147" s="281"/>
      <c r="H147" s="280"/>
      <c r="I147" s="281"/>
      <c r="J147" s="281"/>
    </row>
    <row r="148" spans="1:10" x14ac:dyDescent="0.3">
      <c r="A148" s="294"/>
      <c r="C148" s="315"/>
      <c r="F148" s="293"/>
      <c r="G148" s="294"/>
      <c r="H148" s="293"/>
      <c r="I148" s="294"/>
      <c r="J148" s="294"/>
    </row>
    <row r="149" spans="1:10" x14ac:dyDescent="0.3">
      <c r="A149" s="294"/>
      <c r="C149" s="315"/>
      <c r="F149" s="293"/>
      <c r="G149" s="294"/>
      <c r="H149" s="293"/>
      <c r="I149" s="294"/>
      <c r="J149" s="294"/>
    </row>
    <row r="150" spans="1:10" x14ac:dyDescent="0.3">
      <c r="A150" s="294"/>
      <c r="C150" s="315"/>
      <c r="F150" s="293"/>
      <c r="G150" s="294"/>
      <c r="H150" s="293"/>
      <c r="I150" s="294"/>
      <c r="J150" s="294"/>
    </row>
    <row r="151" spans="1:10" x14ac:dyDescent="0.3">
      <c r="A151" s="294"/>
      <c r="C151" s="315"/>
      <c r="F151" s="293"/>
      <c r="G151" s="294"/>
      <c r="H151" s="293"/>
      <c r="I151" s="294"/>
      <c r="J151" s="294"/>
    </row>
    <row r="152" spans="1:10" x14ac:dyDescent="0.3">
      <c r="A152" s="294"/>
      <c r="C152" s="315"/>
      <c r="F152" s="293"/>
      <c r="G152" s="294"/>
      <c r="H152" s="293"/>
      <c r="I152" s="294"/>
      <c r="J152" s="294"/>
    </row>
    <row r="153" spans="1:10" x14ac:dyDescent="0.3">
      <c r="A153" s="294"/>
      <c r="C153" s="315"/>
      <c r="F153" s="293"/>
      <c r="G153" s="294"/>
      <c r="H153" s="293"/>
      <c r="I153" s="294"/>
      <c r="J153" s="294"/>
    </row>
    <row r="154" spans="1:10" x14ac:dyDescent="0.3">
      <c r="A154" s="34"/>
      <c r="B154" s="221"/>
      <c r="C154" s="221"/>
      <c r="D154" s="221"/>
      <c r="E154" s="221"/>
      <c r="F154" s="269"/>
      <c r="G154" s="34"/>
      <c r="H154" s="269"/>
      <c r="I154" s="34"/>
      <c r="J154" s="34"/>
    </row>
    <row r="155" spans="1:10" x14ac:dyDescent="0.3">
      <c r="A155" s="34"/>
      <c r="B155" s="221"/>
      <c r="C155" s="221"/>
      <c r="D155" s="221"/>
      <c r="E155" s="221"/>
      <c r="F155" s="269"/>
      <c r="G155" s="34"/>
      <c r="H155" s="269"/>
      <c r="I155" s="34"/>
      <c r="J155" s="34"/>
    </row>
    <row r="156" spans="1:10" x14ac:dyDescent="0.3">
      <c r="A156" s="34"/>
      <c r="B156" s="221"/>
      <c r="C156" s="221"/>
      <c r="D156" s="221"/>
      <c r="E156" s="221"/>
      <c r="F156" s="269"/>
      <c r="G156" s="34"/>
      <c r="H156" s="269"/>
      <c r="I156" s="34"/>
      <c r="J156" s="34"/>
    </row>
    <row r="157" spans="1:10" x14ac:dyDescent="0.3">
      <c r="A157" s="34"/>
      <c r="B157" s="221"/>
      <c r="C157" s="221"/>
      <c r="D157" s="221"/>
      <c r="E157" s="221"/>
      <c r="F157" s="269"/>
      <c r="G157" s="34"/>
      <c r="H157" s="269"/>
      <c r="I157" s="34"/>
      <c r="J157" s="34"/>
    </row>
    <row r="158" spans="1:10" x14ac:dyDescent="0.3">
      <c r="A158" s="34"/>
      <c r="B158" s="221"/>
      <c r="C158" s="221"/>
      <c r="D158" s="221"/>
      <c r="E158" s="221"/>
      <c r="F158" s="269"/>
      <c r="G158" s="34"/>
      <c r="H158" s="269"/>
      <c r="I158" s="34"/>
      <c r="J158" s="34"/>
    </row>
    <row r="159" spans="1:10" x14ac:dyDescent="0.3">
      <c r="A159" s="34"/>
      <c r="B159" s="221"/>
      <c r="C159" s="221"/>
      <c r="D159" s="221"/>
      <c r="E159" s="221"/>
      <c r="F159" s="269"/>
      <c r="G159" s="34"/>
      <c r="H159" s="269"/>
      <c r="I159" s="34"/>
      <c r="J159" s="34"/>
    </row>
    <row r="160" spans="1:10" x14ac:dyDescent="0.3">
      <c r="A160" s="34"/>
      <c r="B160" s="221"/>
      <c r="C160" s="221"/>
      <c r="D160" s="221"/>
      <c r="E160" s="221"/>
      <c r="F160" s="269"/>
      <c r="G160" s="34"/>
      <c r="H160" s="269"/>
      <c r="I160" s="34"/>
      <c r="J160" s="34"/>
    </row>
    <row r="161" spans="1:10" x14ac:dyDescent="0.3">
      <c r="A161" s="34"/>
      <c r="B161" s="221"/>
      <c r="C161" s="221"/>
      <c r="D161" s="221"/>
      <c r="E161" s="221"/>
      <c r="F161" s="269"/>
      <c r="G161" s="34"/>
      <c r="H161" s="269"/>
      <c r="I161" s="34"/>
      <c r="J161" s="34"/>
    </row>
    <row r="162" spans="1:10" x14ac:dyDescent="0.3">
      <c r="A162" s="34"/>
      <c r="B162" s="221"/>
      <c r="C162" s="221"/>
      <c r="D162" s="221"/>
      <c r="E162" s="221"/>
      <c r="F162" s="269"/>
      <c r="G162" s="34"/>
      <c r="H162" s="269"/>
      <c r="I162" s="34"/>
      <c r="J162" s="34"/>
    </row>
    <row r="163" spans="1:10" x14ac:dyDescent="0.3">
      <c r="A163" s="34"/>
      <c r="B163" s="221"/>
      <c r="C163" s="221"/>
      <c r="D163" s="221"/>
      <c r="E163" s="221"/>
      <c r="F163" s="269"/>
      <c r="G163" s="34"/>
      <c r="H163" s="269"/>
      <c r="I163" s="34"/>
      <c r="J163" s="34"/>
    </row>
    <row r="164" spans="1:10" x14ac:dyDescent="0.3">
      <c r="A164" s="34"/>
      <c r="B164" s="221"/>
      <c r="C164" s="221"/>
      <c r="D164" s="221"/>
      <c r="E164" s="221"/>
      <c r="F164" s="269"/>
      <c r="G164" s="34"/>
      <c r="H164" s="269"/>
      <c r="I164" s="34"/>
      <c r="J164" s="34"/>
    </row>
    <row r="165" spans="1:10" x14ac:dyDescent="0.3">
      <c r="A165" s="34"/>
      <c r="B165" s="221"/>
      <c r="C165" s="221"/>
      <c r="D165" s="221"/>
      <c r="E165" s="221"/>
      <c r="F165" s="269"/>
      <c r="G165" s="34"/>
      <c r="H165" s="269"/>
      <c r="I165" s="34"/>
      <c r="J165" s="34"/>
    </row>
    <row r="166" spans="1:10" x14ac:dyDescent="0.3">
      <c r="A166" s="34"/>
      <c r="B166" s="221"/>
      <c r="C166" s="221"/>
      <c r="D166" s="221"/>
      <c r="E166" s="221"/>
      <c r="F166" s="269"/>
      <c r="G166" s="34"/>
      <c r="H166" s="269"/>
      <c r="I166" s="34"/>
      <c r="J166" s="34"/>
    </row>
    <row r="167" spans="1:10" x14ac:dyDescent="0.3">
      <c r="A167" s="34"/>
      <c r="B167" s="221"/>
      <c r="C167" s="221"/>
      <c r="D167" s="221"/>
      <c r="E167" s="221"/>
      <c r="F167" s="269"/>
      <c r="G167" s="34"/>
      <c r="H167" s="269"/>
      <c r="I167" s="34"/>
      <c r="J167" s="34"/>
    </row>
    <row r="168" spans="1:10" x14ac:dyDescent="0.3">
      <c r="A168" s="34"/>
      <c r="B168" s="221"/>
      <c r="C168" s="221"/>
      <c r="D168" s="221"/>
      <c r="E168" s="221"/>
      <c r="F168" s="269"/>
      <c r="G168" s="34"/>
      <c r="H168" s="269"/>
      <c r="I168" s="34"/>
      <c r="J168" s="34"/>
    </row>
    <row r="169" spans="1:10" x14ac:dyDescent="0.3">
      <c r="A169" s="34"/>
      <c r="B169" s="221"/>
      <c r="C169" s="221"/>
      <c r="D169" s="221"/>
      <c r="E169" s="221"/>
      <c r="F169" s="269"/>
      <c r="G169" s="34"/>
      <c r="H169" s="269"/>
      <c r="I169" s="34"/>
      <c r="J169" s="34"/>
    </row>
    <row r="170" spans="1:10" x14ac:dyDescent="0.3">
      <c r="A170" s="34"/>
      <c r="B170" s="221"/>
      <c r="C170" s="221"/>
      <c r="D170" s="221"/>
      <c r="E170" s="221"/>
      <c r="F170" s="269"/>
      <c r="G170" s="34"/>
      <c r="H170" s="269"/>
      <c r="I170" s="34"/>
      <c r="J170" s="34"/>
    </row>
    <row r="171" spans="1:10" x14ac:dyDescent="0.3">
      <c r="A171" s="34"/>
      <c r="B171" s="221"/>
      <c r="C171" s="221"/>
      <c r="D171" s="221"/>
      <c r="E171" s="221"/>
      <c r="F171" s="269"/>
      <c r="G171" s="34"/>
      <c r="H171" s="269"/>
      <c r="I171" s="34"/>
      <c r="J171" s="34"/>
    </row>
    <row r="172" spans="1:10" x14ac:dyDescent="0.3">
      <c r="A172" s="34"/>
      <c r="B172" s="221"/>
      <c r="C172" s="221"/>
      <c r="D172" s="221"/>
      <c r="E172" s="221"/>
      <c r="F172" s="269"/>
      <c r="G172" s="34"/>
      <c r="H172" s="269"/>
      <c r="I172" s="34"/>
      <c r="J172" s="34"/>
    </row>
    <row r="173" spans="1:10" x14ac:dyDescent="0.3">
      <c r="A173" s="34"/>
      <c r="B173" s="221"/>
      <c r="C173" s="221"/>
      <c r="D173" s="221"/>
      <c r="E173" s="221"/>
      <c r="F173" s="269"/>
      <c r="G173" s="34"/>
      <c r="H173" s="269"/>
      <c r="I173" s="34"/>
      <c r="J173" s="34"/>
    </row>
    <row r="174" spans="1:10" x14ac:dyDescent="0.3">
      <c r="A174" s="34"/>
      <c r="B174" s="221"/>
      <c r="C174" s="221"/>
      <c r="D174" s="221"/>
      <c r="E174" s="221"/>
      <c r="F174" s="269"/>
      <c r="G174" s="34"/>
      <c r="H174" s="269"/>
      <c r="I174" s="34"/>
      <c r="J174" s="34"/>
    </row>
    <row r="175" spans="1:10" x14ac:dyDescent="0.3">
      <c r="A175" s="34"/>
      <c r="B175" s="221"/>
      <c r="C175" s="221"/>
      <c r="D175" s="221"/>
      <c r="E175" s="221"/>
      <c r="F175" s="269"/>
      <c r="G175" s="34"/>
      <c r="H175" s="269"/>
      <c r="I175" s="34"/>
      <c r="J175" s="34"/>
    </row>
    <row r="176" spans="1:10" x14ac:dyDescent="0.3">
      <c r="A176" s="34"/>
      <c r="B176" s="221"/>
      <c r="C176" s="221"/>
      <c r="D176" s="221"/>
      <c r="E176" s="221"/>
      <c r="F176" s="269"/>
      <c r="G176" s="34"/>
      <c r="H176" s="269"/>
      <c r="I176" s="34"/>
      <c r="J176" s="34"/>
    </row>
    <row r="177" spans="1:10" x14ac:dyDescent="0.3">
      <c r="A177" s="34"/>
      <c r="B177" s="221"/>
      <c r="C177" s="221"/>
      <c r="D177" s="221"/>
      <c r="E177" s="221"/>
      <c r="F177" s="269"/>
      <c r="G177" s="34"/>
      <c r="H177" s="269"/>
      <c r="I177" s="34"/>
      <c r="J177" s="34"/>
    </row>
    <row r="178" spans="1:10" x14ac:dyDescent="0.3">
      <c r="A178" s="34"/>
      <c r="B178" s="221"/>
      <c r="C178" s="221"/>
      <c r="D178" s="221"/>
      <c r="E178" s="221"/>
      <c r="F178" s="269"/>
      <c r="G178" s="34"/>
      <c r="H178" s="269"/>
      <c r="I178" s="34"/>
      <c r="J178" s="34"/>
    </row>
    <row r="179" spans="1:10" x14ac:dyDescent="0.3">
      <c r="A179" s="34"/>
      <c r="B179" s="221"/>
      <c r="C179" s="221"/>
      <c r="D179" s="221"/>
      <c r="E179" s="221"/>
      <c r="F179" s="269"/>
      <c r="G179" s="34"/>
      <c r="H179" s="269"/>
      <c r="I179" s="34"/>
      <c r="J179" s="34"/>
    </row>
    <row r="180" spans="1:10" x14ac:dyDescent="0.3">
      <c r="A180" s="34"/>
      <c r="B180" s="221"/>
      <c r="C180" s="221"/>
      <c r="D180" s="221"/>
      <c r="E180" s="221"/>
      <c r="F180" s="269"/>
      <c r="G180" s="34"/>
      <c r="H180" s="269"/>
      <c r="I180" s="34"/>
      <c r="J180" s="34"/>
    </row>
    <row r="181" spans="1:10" x14ac:dyDescent="0.3">
      <c r="A181" s="34"/>
      <c r="B181" s="221"/>
      <c r="C181" s="221"/>
      <c r="D181" s="221"/>
      <c r="E181" s="221"/>
      <c r="F181" s="269"/>
      <c r="G181" s="34"/>
      <c r="H181" s="269"/>
      <c r="I181" s="34"/>
      <c r="J181" s="34"/>
    </row>
    <row r="182" spans="1:10" x14ac:dyDescent="0.3">
      <c r="A182" s="34"/>
      <c r="B182" s="221"/>
      <c r="C182" s="221"/>
      <c r="D182" s="221"/>
      <c r="E182" s="221"/>
      <c r="F182" s="269"/>
      <c r="G182" s="34"/>
      <c r="H182" s="269"/>
      <c r="I182" s="34"/>
      <c r="J182" s="34"/>
    </row>
    <row r="183" spans="1:10" x14ac:dyDescent="0.3">
      <c r="A183" s="34"/>
      <c r="B183" s="221"/>
      <c r="C183" s="221"/>
      <c r="D183" s="221"/>
      <c r="E183" s="221"/>
      <c r="F183" s="269"/>
      <c r="G183" s="34"/>
      <c r="H183" s="269"/>
      <c r="I183" s="34"/>
      <c r="J183" s="34"/>
    </row>
    <row r="184" spans="1:10" x14ac:dyDescent="0.3">
      <c r="A184" s="34"/>
      <c r="B184" s="221"/>
      <c r="C184" s="221"/>
      <c r="D184" s="221"/>
      <c r="E184" s="221"/>
      <c r="F184" s="269"/>
      <c r="G184" s="34"/>
      <c r="H184" s="269"/>
      <c r="I184" s="34"/>
      <c r="J184" s="34"/>
    </row>
    <row r="185" spans="1:10" x14ac:dyDescent="0.3">
      <c r="A185" s="34"/>
      <c r="B185" s="221"/>
      <c r="C185" s="221"/>
      <c r="D185" s="221"/>
      <c r="E185" s="221"/>
      <c r="F185" s="269"/>
      <c r="G185" s="34"/>
      <c r="H185" s="269"/>
      <c r="I185" s="34"/>
      <c r="J185" s="34"/>
    </row>
    <row r="186" spans="1:10" x14ac:dyDescent="0.3">
      <c r="A186" s="34"/>
      <c r="B186" s="221"/>
      <c r="C186" s="221"/>
      <c r="D186" s="221"/>
      <c r="E186" s="221"/>
      <c r="F186" s="269"/>
      <c r="G186" s="34"/>
      <c r="H186" s="269"/>
      <c r="I186" s="34"/>
      <c r="J186" s="34"/>
    </row>
    <row r="187" spans="1:10" x14ac:dyDescent="0.3">
      <c r="A187" s="34"/>
      <c r="B187" s="221"/>
      <c r="C187" s="221"/>
      <c r="D187" s="221"/>
      <c r="E187" s="221"/>
      <c r="F187" s="269"/>
      <c r="G187" s="34"/>
      <c r="H187" s="269"/>
      <c r="I187" s="34"/>
      <c r="J187" s="34"/>
    </row>
    <row r="188" spans="1:10" x14ac:dyDescent="0.3">
      <c r="A188" s="34"/>
      <c r="B188" s="221"/>
      <c r="C188" s="221"/>
      <c r="D188" s="221"/>
      <c r="E188" s="221"/>
      <c r="F188" s="269"/>
      <c r="G188" s="34"/>
      <c r="H188" s="269"/>
      <c r="I188" s="34"/>
      <c r="J188" s="34"/>
    </row>
    <row r="189" spans="1:10" x14ac:dyDescent="0.3">
      <c r="A189" s="34"/>
      <c r="B189" s="221"/>
      <c r="C189" s="221"/>
      <c r="D189" s="221"/>
      <c r="E189" s="221"/>
      <c r="F189" s="269"/>
      <c r="G189" s="34"/>
      <c r="H189" s="269"/>
      <c r="I189" s="34"/>
      <c r="J189" s="34"/>
    </row>
    <row r="190" spans="1:10" x14ac:dyDescent="0.3">
      <c r="A190" s="34"/>
      <c r="B190" s="221"/>
      <c r="C190" s="221"/>
      <c r="D190" s="221"/>
      <c r="E190" s="221"/>
      <c r="F190" s="269"/>
      <c r="G190" s="34"/>
      <c r="H190" s="269"/>
      <c r="I190" s="34"/>
      <c r="J190" s="34"/>
    </row>
    <row r="191" spans="1:10" x14ac:dyDescent="0.3">
      <c r="A191" s="34"/>
      <c r="B191" s="221"/>
      <c r="C191" s="221"/>
      <c r="D191" s="221"/>
      <c r="E191" s="221"/>
      <c r="F191" s="269"/>
      <c r="G191" s="34"/>
      <c r="H191" s="269"/>
      <c r="I191" s="34"/>
      <c r="J191" s="34"/>
    </row>
    <row r="192" spans="1:10" x14ac:dyDescent="0.3">
      <c r="A192" s="34"/>
      <c r="B192" s="221"/>
      <c r="C192" s="221"/>
      <c r="D192" s="221"/>
      <c r="E192" s="221"/>
      <c r="F192" s="269"/>
      <c r="G192" s="34"/>
      <c r="H192" s="269"/>
      <c r="I192" s="34"/>
      <c r="J192" s="34"/>
    </row>
    <row r="193" spans="1:10" x14ac:dyDescent="0.3">
      <c r="A193" s="34"/>
      <c r="B193" s="221"/>
      <c r="C193" s="221"/>
      <c r="D193" s="221"/>
      <c r="E193" s="221"/>
      <c r="F193" s="269"/>
      <c r="G193" s="34"/>
      <c r="H193" s="269"/>
      <c r="I193" s="34"/>
      <c r="J193" s="34"/>
    </row>
    <row r="194" spans="1:10" x14ac:dyDescent="0.3">
      <c r="A194" s="34"/>
      <c r="B194" s="221"/>
      <c r="C194" s="221"/>
      <c r="D194" s="221"/>
      <c r="E194" s="221"/>
      <c r="F194" s="269"/>
      <c r="G194" s="34"/>
      <c r="H194" s="269"/>
      <c r="I194" s="34"/>
      <c r="J194" s="34"/>
    </row>
    <row r="195" spans="1:10" x14ac:dyDescent="0.3">
      <c r="A195" s="34"/>
      <c r="B195" s="221"/>
      <c r="C195" s="221"/>
      <c r="D195" s="221"/>
      <c r="E195" s="221"/>
      <c r="F195" s="269"/>
      <c r="G195" s="34"/>
      <c r="H195" s="269"/>
      <c r="I195" s="34"/>
      <c r="J195" s="34"/>
    </row>
    <row r="196" spans="1:10" x14ac:dyDescent="0.3">
      <c r="A196" s="34"/>
      <c r="B196" s="221"/>
      <c r="C196" s="221"/>
      <c r="D196" s="221"/>
      <c r="E196" s="221"/>
      <c r="F196" s="269"/>
      <c r="G196" s="34"/>
      <c r="H196" s="269"/>
      <c r="I196" s="34"/>
      <c r="J196" s="34"/>
    </row>
    <row r="197" spans="1:10" x14ac:dyDescent="0.3">
      <c r="A197" s="34"/>
      <c r="B197" s="221"/>
      <c r="C197" s="221"/>
      <c r="D197" s="221"/>
      <c r="E197" s="221"/>
      <c r="F197" s="269"/>
      <c r="G197" s="34"/>
      <c r="H197" s="269"/>
      <c r="I197" s="34"/>
      <c r="J197" s="34"/>
    </row>
    <row r="198" spans="1:10" x14ac:dyDescent="0.3">
      <c r="A198" s="34"/>
      <c r="B198" s="221"/>
      <c r="C198" s="221"/>
      <c r="D198" s="221"/>
      <c r="E198" s="221"/>
      <c r="F198" s="269"/>
      <c r="G198" s="34"/>
      <c r="H198" s="269"/>
      <c r="I198" s="34"/>
      <c r="J198" s="34"/>
    </row>
    <row r="199" spans="1:10" x14ac:dyDescent="0.3">
      <c r="A199" s="34"/>
      <c r="B199" s="221"/>
      <c r="C199" s="221"/>
      <c r="D199" s="221"/>
      <c r="E199" s="221"/>
      <c r="F199" s="269"/>
      <c r="G199" s="34"/>
      <c r="H199" s="269"/>
      <c r="I199" s="34"/>
      <c r="J199" s="34"/>
    </row>
    <row r="200" spans="1:10" x14ac:dyDescent="0.3">
      <c r="A200" s="34"/>
      <c r="B200" s="221"/>
      <c r="C200" s="221"/>
      <c r="D200" s="221"/>
      <c r="E200" s="221"/>
      <c r="F200" s="269"/>
      <c r="G200" s="34"/>
      <c r="H200" s="269"/>
      <c r="I200" s="34"/>
      <c r="J200" s="34"/>
    </row>
    <row r="201" spans="1:10" x14ac:dyDescent="0.3">
      <c r="A201" s="34"/>
      <c r="B201" s="221"/>
      <c r="C201" s="221"/>
      <c r="D201" s="221"/>
      <c r="E201" s="221"/>
      <c r="F201" s="269"/>
      <c r="G201" s="34"/>
      <c r="H201" s="269"/>
      <c r="I201" s="34"/>
      <c r="J201" s="34"/>
    </row>
    <row r="202" spans="1:10" x14ac:dyDescent="0.3">
      <c r="A202" s="34"/>
      <c r="B202" s="221"/>
      <c r="C202" s="221"/>
      <c r="D202" s="221"/>
      <c r="E202" s="221"/>
      <c r="F202" s="269"/>
      <c r="G202" s="34"/>
      <c r="H202" s="269"/>
      <c r="I202" s="34"/>
      <c r="J202" s="34"/>
    </row>
    <row r="203" spans="1:10" x14ac:dyDescent="0.3">
      <c r="A203" s="34"/>
      <c r="B203" s="221"/>
      <c r="C203" s="221"/>
      <c r="D203" s="221"/>
      <c r="E203" s="221"/>
      <c r="F203" s="269"/>
      <c r="G203" s="34"/>
      <c r="H203" s="269"/>
      <c r="I203" s="34"/>
      <c r="J203" s="34"/>
    </row>
    <row r="204" spans="1:10" x14ac:dyDescent="0.3">
      <c r="A204" s="34"/>
      <c r="B204" s="221"/>
      <c r="C204" s="221"/>
      <c r="D204" s="221"/>
      <c r="E204" s="221"/>
      <c r="F204" s="269"/>
      <c r="G204" s="34"/>
      <c r="H204" s="269"/>
      <c r="I204" s="34"/>
      <c r="J204" s="34"/>
    </row>
    <row r="205" spans="1:10" x14ac:dyDescent="0.3">
      <c r="A205" s="34"/>
      <c r="B205" s="221"/>
      <c r="C205" s="221"/>
      <c r="D205" s="221"/>
      <c r="E205" s="221"/>
      <c r="F205" s="269"/>
      <c r="G205" s="34"/>
      <c r="H205" s="269"/>
      <c r="I205" s="34"/>
      <c r="J205" s="34"/>
    </row>
    <row r="206" spans="1:10" x14ac:dyDescent="0.3">
      <c r="A206" s="34"/>
      <c r="B206" s="221"/>
      <c r="C206" s="221"/>
      <c r="D206" s="221"/>
      <c r="E206" s="221"/>
      <c r="F206" s="269"/>
      <c r="G206" s="34"/>
      <c r="H206" s="269"/>
      <c r="I206" s="34"/>
      <c r="J206" s="34"/>
    </row>
    <row r="207" spans="1:10" x14ac:dyDescent="0.3">
      <c r="A207" s="34"/>
      <c r="B207" s="221"/>
      <c r="C207" s="221"/>
      <c r="D207" s="221"/>
      <c r="E207" s="221"/>
      <c r="F207" s="269"/>
      <c r="G207" s="34"/>
      <c r="H207" s="269"/>
      <c r="I207" s="34"/>
      <c r="J207" s="34"/>
    </row>
    <row r="208" spans="1:10" x14ac:dyDescent="0.3">
      <c r="A208" s="34"/>
      <c r="B208" s="221"/>
      <c r="C208" s="221"/>
      <c r="D208" s="221"/>
      <c r="E208" s="221"/>
      <c r="F208" s="269"/>
      <c r="G208" s="34"/>
      <c r="H208" s="269"/>
      <c r="I208" s="34"/>
      <c r="J208" s="34"/>
    </row>
    <row r="209" spans="1:10" x14ac:dyDescent="0.3">
      <c r="A209" s="34"/>
      <c r="B209" s="221"/>
      <c r="C209" s="221"/>
      <c r="D209" s="221"/>
      <c r="E209" s="221"/>
      <c r="F209" s="269"/>
      <c r="G209" s="34"/>
      <c r="H209" s="269"/>
      <c r="I209" s="34"/>
      <c r="J209" s="34"/>
    </row>
    <row r="210" spans="1:10" x14ac:dyDescent="0.3">
      <c r="A210" s="34"/>
      <c r="B210" s="221"/>
      <c r="C210" s="221"/>
      <c r="D210" s="221"/>
      <c r="E210" s="221"/>
      <c r="F210" s="269"/>
      <c r="G210" s="34"/>
      <c r="H210" s="269"/>
      <c r="I210" s="34"/>
      <c r="J210" s="34"/>
    </row>
    <row r="211" spans="1:10" x14ac:dyDescent="0.3">
      <c r="A211" s="34"/>
      <c r="B211" s="221"/>
      <c r="C211" s="221"/>
      <c r="D211" s="221"/>
      <c r="E211" s="221"/>
      <c r="F211" s="269"/>
      <c r="G211" s="34"/>
      <c r="H211" s="269"/>
      <c r="I211" s="34"/>
      <c r="J211" s="34"/>
    </row>
    <row r="212" spans="1:10" x14ac:dyDescent="0.3">
      <c r="A212" s="34"/>
      <c r="B212" s="221"/>
      <c r="C212" s="221"/>
      <c r="D212" s="221"/>
      <c r="E212" s="221"/>
      <c r="F212" s="269"/>
      <c r="G212" s="34"/>
      <c r="H212" s="269"/>
      <c r="I212" s="34"/>
      <c r="J212" s="34"/>
    </row>
    <row r="213" spans="1:10" x14ac:dyDescent="0.3">
      <c r="A213" s="34"/>
      <c r="B213" s="221"/>
      <c r="C213" s="221"/>
      <c r="D213" s="221"/>
      <c r="E213" s="221"/>
      <c r="F213" s="269"/>
      <c r="G213" s="34"/>
      <c r="H213" s="269"/>
      <c r="I213" s="34"/>
      <c r="J213" s="34"/>
    </row>
    <row r="214" spans="1:10" x14ac:dyDescent="0.3">
      <c r="A214" s="34"/>
      <c r="B214" s="221"/>
      <c r="C214" s="221"/>
      <c r="D214" s="221"/>
      <c r="E214" s="221"/>
      <c r="F214" s="269"/>
      <c r="G214" s="34"/>
      <c r="H214" s="269"/>
      <c r="I214" s="34"/>
      <c r="J214" s="34"/>
    </row>
    <row r="215" spans="1:10" x14ac:dyDescent="0.3">
      <c r="A215" s="34"/>
      <c r="B215" s="221"/>
      <c r="C215" s="221"/>
      <c r="D215" s="221"/>
      <c r="E215" s="221"/>
      <c r="F215" s="269"/>
      <c r="G215" s="34"/>
      <c r="H215" s="269"/>
      <c r="I215" s="34"/>
      <c r="J215" s="34"/>
    </row>
    <row r="216" spans="1:10" x14ac:dyDescent="0.3">
      <c r="A216" s="34"/>
      <c r="B216" s="221"/>
      <c r="C216" s="221"/>
      <c r="D216" s="221"/>
      <c r="E216" s="221"/>
      <c r="F216" s="269"/>
      <c r="G216" s="34"/>
      <c r="H216" s="269"/>
      <c r="I216" s="34"/>
      <c r="J216" s="34"/>
    </row>
    <row r="217" spans="1:10" x14ac:dyDescent="0.3">
      <c r="A217" s="34"/>
      <c r="B217" s="221"/>
      <c r="C217" s="221"/>
      <c r="D217" s="221"/>
      <c r="E217" s="221"/>
      <c r="F217" s="269"/>
      <c r="G217" s="34"/>
      <c r="H217" s="269"/>
      <c r="I217" s="34"/>
      <c r="J217" s="34"/>
    </row>
    <row r="218" spans="1:10" x14ac:dyDescent="0.3">
      <c r="A218" s="34"/>
      <c r="B218" s="221"/>
      <c r="C218" s="221"/>
      <c r="D218" s="221"/>
      <c r="E218" s="221"/>
      <c r="F218" s="269"/>
      <c r="G218" s="34"/>
      <c r="H218" s="269"/>
      <c r="I218" s="34"/>
      <c r="J218" s="34"/>
    </row>
    <row r="219" spans="1:10" x14ac:dyDescent="0.3">
      <c r="A219" s="34"/>
      <c r="B219" s="221"/>
      <c r="C219" s="221"/>
      <c r="D219" s="221"/>
      <c r="E219" s="221"/>
      <c r="F219" s="269"/>
      <c r="G219" s="34"/>
      <c r="H219" s="269"/>
      <c r="I219" s="34"/>
      <c r="J219" s="34"/>
    </row>
    <row r="220" spans="1:10" x14ac:dyDescent="0.3">
      <c r="A220" s="34"/>
      <c r="B220" s="221"/>
      <c r="C220" s="221"/>
      <c r="D220" s="221"/>
      <c r="E220" s="221"/>
      <c r="F220" s="269"/>
      <c r="G220" s="34"/>
      <c r="H220" s="269"/>
      <c r="I220" s="34"/>
      <c r="J220" s="34"/>
    </row>
    <row r="221" spans="1:10" x14ac:dyDescent="0.3">
      <c r="A221" s="34"/>
      <c r="B221" s="221"/>
      <c r="C221" s="221"/>
      <c r="D221" s="221"/>
      <c r="E221" s="221"/>
      <c r="F221" s="269"/>
      <c r="G221" s="34"/>
      <c r="H221" s="269"/>
      <c r="I221" s="34"/>
      <c r="J221" s="34"/>
    </row>
    <row r="222" spans="1:10" x14ac:dyDescent="0.3">
      <c r="A222" s="34"/>
      <c r="B222" s="221"/>
      <c r="C222" s="221"/>
      <c r="D222" s="221"/>
      <c r="E222" s="221"/>
      <c r="F222" s="269"/>
      <c r="G222" s="34"/>
      <c r="H222" s="269"/>
      <c r="I222" s="34"/>
      <c r="J222" s="34"/>
    </row>
    <row r="223" spans="1:10" x14ac:dyDescent="0.3">
      <c r="A223" s="34"/>
      <c r="B223" s="221"/>
      <c r="C223" s="221"/>
      <c r="D223" s="221"/>
      <c r="E223" s="221"/>
      <c r="F223" s="269"/>
      <c r="G223" s="34"/>
      <c r="H223" s="269"/>
      <c r="I223" s="34"/>
      <c r="J223" s="34"/>
    </row>
    <row r="224" spans="1:10" x14ac:dyDescent="0.3">
      <c r="A224" s="34"/>
      <c r="B224" s="221"/>
      <c r="C224" s="221"/>
      <c r="D224" s="221"/>
      <c r="E224" s="221"/>
      <c r="F224" s="269"/>
      <c r="G224" s="34"/>
      <c r="H224" s="269"/>
      <c r="I224" s="34"/>
      <c r="J224" s="34"/>
    </row>
    <row r="225" spans="1:10" x14ac:dyDescent="0.3">
      <c r="A225" s="34"/>
      <c r="B225" s="221"/>
      <c r="C225" s="221"/>
      <c r="D225" s="221"/>
      <c r="E225" s="221"/>
      <c r="F225" s="269"/>
      <c r="G225" s="34"/>
      <c r="H225" s="269"/>
      <c r="I225" s="34"/>
      <c r="J225" s="34"/>
    </row>
    <row r="226" spans="1:10" x14ac:dyDescent="0.3">
      <c r="A226" s="34"/>
      <c r="B226" s="221"/>
      <c r="C226" s="221"/>
      <c r="D226" s="221"/>
      <c r="E226" s="221"/>
      <c r="F226" s="269"/>
      <c r="G226" s="34"/>
      <c r="H226" s="269"/>
      <c r="I226" s="34"/>
      <c r="J226" s="34"/>
    </row>
    <row r="227" spans="1:10" x14ac:dyDescent="0.3">
      <c r="A227" s="34"/>
      <c r="B227" s="221"/>
      <c r="C227" s="221"/>
      <c r="D227" s="221"/>
      <c r="E227" s="221"/>
      <c r="F227" s="269"/>
      <c r="G227" s="34"/>
      <c r="H227" s="269"/>
      <c r="I227" s="34"/>
      <c r="J227" s="34"/>
    </row>
    <row r="228" spans="1:10" x14ac:dyDescent="0.3">
      <c r="A228" s="34"/>
      <c r="B228" s="221"/>
      <c r="C228" s="221"/>
      <c r="D228" s="221"/>
      <c r="E228" s="221"/>
      <c r="F228" s="269"/>
      <c r="G228" s="34"/>
      <c r="H228" s="269"/>
      <c r="I228" s="34"/>
      <c r="J228" s="34"/>
    </row>
    <row r="229" spans="1:10" x14ac:dyDescent="0.3">
      <c r="A229" s="34"/>
      <c r="B229" s="221"/>
      <c r="C229" s="221"/>
      <c r="D229" s="221"/>
      <c r="E229" s="221"/>
      <c r="F229" s="269"/>
      <c r="G229" s="34"/>
      <c r="H229" s="269"/>
      <c r="I229" s="34"/>
      <c r="J229" s="34"/>
    </row>
    <row r="230" spans="1:10" x14ac:dyDescent="0.3">
      <c r="A230" s="34"/>
      <c r="B230" s="221"/>
      <c r="C230" s="221"/>
      <c r="D230" s="221"/>
      <c r="E230" s="221"/>
      <c r="F230" s="269"/>
      <c r="G230" s="34"/>
      <c r="H230" s="269"/>
      <c r="I230" s="34"/>
      <c r="J230" s="34"/>
    </row>
    <row r="231" spans="1:10" x14ac:dyDescent="0.3">
      <c r="A231" s="34"/>
      <c r="B231" s="221"/>
      <c r="C231" s="221"/>
      <c r="D231" s="221"/>
      <c r="E231" s="221"/>
      <c r="F231" s="269"/>
      <c r="G231" s="34"/>
      <c r="H231" s="269"/>
      <c r="I231" s="34"/>
      <c r="J231" s="34"/>
    </row>
    <row r="232" spans="1:10" x14ac:dyDescent="0.3">
      <c r="A232" s="34"/>
      <c r="B232" s="221"/>
      <c r="C232" s="221"/>
      <c r="D232" s="221"/>
      <c r="E232" s="221"/>
      <c r="F232" s="269"/>
      <c r="G232" s="34"/>
      <c r="H232" s="269"/>
      <c r="I232" s="34"/>
      <c r="J232" s="34"/>
    </row>
    <row r="233" spans="1:10" x14ac:dyDescent="0.3">
      <c r="A233" s="34"/>
      <c r="B233" s="221"/>
      <c r="C233" s="221"/>
      <c r="D233" s="221"/>
      <c r="E233" s="221"/>
      <c r="F233" s="269"/>
      <c r="G233" s="34"/>
      <c r="H233" s="269"/>
      <c r="I233" s="34"/>
      <c r="J233" s="34"/>
    </row>
    <row r="234" spans="1:10" x14ac:dyDescent="0.3">
      <c r="A234" s="34"/>
      <c r="B234" s="221"/>
      <c r="C234" s="221"/>
      <c r="D234" s="221"/>
      <c r="E234" s="221"/>
      <c r="F234" s="269"/>
      <c r="G234" s="34"/>
      <c r="H234" s="269"/>
      <c r="I234" s="34"/>
      <c r="J234" s="34"/>
    </row>
    <row r="235" spans="1:10" x14ac:dyDescent="0.3">
      <c r="A235" s="34"/>
      <c r="B235" s="221"/>
      <c r="C235" s="221"/>
      <c r="D235" s="221"/>
      <c r="E235" s="221"/>
      <c r="F235" s="269"/>
      <c r="G235" s="34"/>
      <c r="H235" s="269"/>
      <c r="I235" s="34"/>
      <c r="J235" s="34"/>
    </row>
    <row r="236" spans="1:10" x14ac:dyDescent="0.3">
      <c r="A236" s="34"/>
      <c r="B236" s="221"/>
      <c r="C236" s="221"/>
      <c r="D236" s="221"/>
      <c r="E236" s="221"/>
      <c r="F236" s="269"/>
      <c r="G236" s="34"/>
      <c r="H236" s="269"/>
      <c r="I236" s="34"/>
      <c r="J236" s="34"/>
    </row>
    <row r="237" spans="1:10" x14ac:dyDescent="0.3">
      <c r="A237" s="34"/>
      <c r="B237" s="221"/>
      <c r="C237" s="221"/>
      <c r="D237" s="221"/>
      <c r="E237" s="221"/>
      <c r="F237" s="269"/>
      <c r="G237" s="34"/>
      <c r="H237" s="269"/>
      <c r="I237" s="34"/>
      <c r="J237" s="34"/>
    </row>
    <row r="238" spans="1:10" x14ac:dyDescent="0.3">
      <c r="A238" s="34"/>
      <c r="B238" s="221"/>
      <c r="C238" s="221"/>
      <c r="D238" s="221"/>
      <c r="E238" s="221"/>
      <c r="F238" s="269"/>
      <c r="G238" s="34"/>
      <c r="H238" s="269"/>
      <c r="I238" s="34"/>
      <c r="J238" s="34"/>
    </row>
    <row r="239" spans="1:10" x14ac:dyDescent="0.3">
      <c r="A239" s="34"/>
      <c r="B239" s="221"/>
      <c r="C239" s="221"/>
      <c r="D239" s="221"/>
      <c r="E239" s="221"/>
      <c r="F239" s="269"/>
      <c r="G239" s="34"/>
      <c r="H239" s="269"/>
      <c r="I239" s="34"/>
      <c r="J239" s="34"/>
    </row>
    <row r="240" spans="1:10" x14ac:dyDescent="0.3">
      <c r="A240" s="34"/>
      <c r="B240" s="221"/>
      <c r="C240" s="221"/>
      <c r="D240" s="221"/>
      <c r="E240" s="221"/>
      <c r="F240" s="269"/>
      <c r="G240" s="34"/>
      <c r="H240" s="269"/>
      <c r="I240" s="34"/>
      <c r="J240" s="34"/>
    </row>
    <row r="241" spans="1:10" x14ac:dyDescent="0.3">
      <c r="A241" s="34"/>
      <c r="B241" s="221"/>
      <c r="C241" s="221"/>
      <c r="D241" s="221"/>
      <c r="E241" s="221"/>
      <c r="F241" s="269"/>
      <c r="G241" s="34"/>
      <c r="H241" s="269"/>
      <c r="I241" s="34"/>
      <c r="J241" s="34"/>
    </row>
    <row r="242" spans="1:10" x14ac:dyDescent="0.3">
      <c r="A242" s="34"/>
      <c r="B242" s="221"/>
      <c r="C242" s="221"/>
      <c r="D242" s="221"/>
      <c r="E242" s="221"/>
      <c r="F242" s="269"/>
      <c r="G242" s="34"/>
      <c r="H242" s="269"/>
      <c r="I242" s="34"/>
      <c r="J242" s="34"/>
    </row>
    <row r="243" spans="1:10" x14ac:dyDescent="0.3">
      <c r="A243" s="34"/>
      <c r="B243" s="221"/>
      <c r="C243" s="221"/>
      <c r="D243" s="221"/>
      <c r="E243" s="221"/>
      <c r="F243" s="269"/>
      <c r="G243" s="34"/>
      <c r="H243" s="269"/>
      <c r="I243" s="34"/>
      <c r="J243" s="34"/>
    </row>
    <row r="244" spans="1:10" x14ac:dyDescent="0.3">
      <c r="A244" s="34"/>
      <c r="B244" s="221"/>
      <c r="C244" s="221"/>
      <c r="D244" s="221"/>
      <c r="E244" s="221"/>
      <c r="F244" s="269"/>
      <c r="G244" s="34"/>
      <c r="H244" s="269"/>
      <c r="I244" s="34"/>
      <c r="J244" s="34"/>
    </row>
    <row r="245" spans="1:10" x14ac:dyDescent="0.3">
      <c r="A245" s="34"/>
      <c r="B245" s="221"/>
      <c r="C245" s="221"/>
      <c r="D245" s="221"/>
      <c r="E245" s="221"/>
      <c r="F245" s="269"/>
      <c r="G245" s="34"/>
      <c r="H245" s="269"/>
      <c r="I245" s="34"/>
      <c r="J245" s="34"/>
    </row>
    <row r="246" spans="1:10" x14ac:dyDescent="0.3">
      <c r="A246" s="34"/>
      <c r="B246" s="221"/>
      <c r="C246" s="221"/>
      <c r="D246" s="221"/>
      <c r="E246" s="221"/>
      <c r="F246" s="269"/>
      <c r="G246" s="34"/>
      <c r="H246" s="269"/>
      <c r="I246" s="34"/>
      <c r="J246" s="34"/>
    </row>
    <row r="247" spans="1:10" x14ac:dyDescent="0.3">
      <c r="A247" s="34"/>
      <c r="B247" s="221"/>
      <c r="C247" s="221"/>
      <c r="D247" s="221"/>
      <c r="E247" s="221"/>
      <c r="F247" s="269"/>
      <c r="G247" s="34"/>
      <c r="H247" s="269"/>
      <c r="I247" s="34"/>
      <c r="J247" s="34"/>
    </row>
    <row r="248" spans="1:10" x14ac:dyDescent="0.3">
      <c r="A248" s="34"/>
      <c r="B248" s="221"/>
      <c r="C248" s="221"/>
      <c r="D248" s="221"/>
      <c r="E248" s="221"/>
      <c r="F248" s="269"/>
      <c r="G248" s="34"/>
      <c r="H248" s="269"/>
      <c r="I248" s="34"/>
      <c r="J248" s="34"/>
    </row>
    <row r="249" spans="1:10" x14ac:dyDescent="0.3">
      <c r="A249" s="34"/>
      <c r="B249" s="221"/>
      <c r="C249" s="221"/>
      <c r="D249" s="221"/>
      <c r="E249" s="221"/>
      <c r="F249" s="269"/>
      <c r="G249" s="34"/>
      <c r="H249" s="269"/>
      <c r="I249" s="34"/>
      <c r="J249" s="34"/>
    </row>
    <row r="250" spans="1:10" x14ac:dyDescent="0.3">
      <c r="A250" s="34"/>
      <c r="B250" s="221"/>
      <c r="C250" s="221"/>
      <c r="D250" s="221"/>
      <c r="E250" s="221"/>
      <c r="F250" s="269"/>
      <c r="G250" s="34"/>
      <c r="H250" s="269"/>
      <c r="I250" s="34"/>
      <c r="J250" s="34"/>
    </row>
    <row r="251" spans="1:10" x14ac:dyDescent="0.3">
      <c r="A251" s="34"/>
      <c r="B251" s="221"/>
      <c r="C251" s="221"/>
      <c r="D251" s="221"/>
      <c r="E251" s="221"/>
      <c r="F251" s="269"/>
      <c r="G251" s="34"/>
      <c r="H251" s="269"/>
      <c r="I251" s="34"/>
      <c r="J251" s="34"/>
    </row>
    <row r="252" spans="1:10" x14ac:dyDescent="0.3">
      <c r="A252" s="34"/>
      <c r="B252" s="221"/>
      <c r="C252" s="221"/>
      <c r="D252" s="221"/>
      <c r="E252" s="221"/>
      <c r="F252" s="269"/>
      <c r="G252" s="34"/>
      <c r="H252" s="269"/>
      <c r="I252" s="34"/>
      <c r="J252" s="34"/>
    </row>
    <row r="253" spans="1:10" x14ac:dyDescent="0.3">
      <c r="A253" s="34"/>
      <c r="B253" s="221"/>
      <c r="C253" s="221"/>
      <c r="D253" s="221"/>
      <c r="E253" s="221"/>
      <c r="F253" s="269"/>
      <c r="G253" s="34"/>
      <c r="H253" s="269"/>
      <c r="I253" s="34"/>
      <c r="J253" s="34"/>
    </row>
    <row r="254" spans="1:10" x14ac:dyDescent="0.3">
      <c r="A254" s="34"/>
      <c r="B254" s="221"/>
      <c r="C254" s="221"/>
      <c r="D254" s="221"/>
      <c r="E254" s="221"/>
      <c r="F254" s="269"/>
      <c r="G254" s="34"/>
      <c r="H254" s="269"/>
      <c r="I254" s="34"/>
      <c r="J254" s="34"/>
    </row>
    <row r="255" spans="1:10" x14ac:dyDescent="0.3">
      <c r="A255" s="34"/>
      <c r="B255" s="221"/>
      <c r="C255" s="221"/>
      <c r="D255" s="221"/>
      <c r="E255" s="221"/>
      <c r="F255" s="269"/>
      <c r="G255" s="34"/>
      <c r="H255" s="269"/>
      <c r="I255" s="34"/>
      <c r="J255" s="34"/>
    </row>
    <row r="256" spans="1:10" x14ac:dyDescent="0.3">
      <c r="A256" s="34"/>
      <c r="B256" s="221"/>
      <c r="C256" s="221"/>
      <c r="D256" s="221"/>
      <c r="E256" s="221"/>
      <c r="F256" s="269"/>
      <c r="G256" s="34"/>
      <c r="H256" s="269"/>
      <c r="I256" s="34"/>
      <c r="J256" s="34"/>
    </row>
    <row r="257" spans="1:10" x14ac:dyDescent="0.3">
      <c r="A257" s="34"/>
      <c r="B257" s="221"/>
      <c r="C257" s="221"/>
      <c r="D257" s="221"/>
      <c r="E257" s="221"/>
      <c r="F257" s="269"/>
      <c r="G257" s="34"/>
      <c r="H257" s="269"/>
      <c r="I257" s="34"/>
      <c r="J257" s="34"/>
    </row>
    <row r="258" spans="1:10" x14ac:dyDescent="0.3">
      <c r="A258" s="34"/>
      <c r="B258" s="221"/>
      <c r="C258" s="221"/>
      <c r="D258" s="221"/>
      <c r="E258" s="221"/>
      <c r="F258" s="269"/>
      <c r="G258" s="34"/>
      <c r="H258" s="269"/>
      <c r="I258" s="34"/>
      <c r="J258" s="34"/>
    </row>
    <row r="259" spans="1:10" x14ac:dyDescent="0.3">
      <c r="A259" s="34"/>
      <c r="B259" s="221"/>
      <c r="C259" s="221"/>
      <c r="D259" s="221"/>
      <c r="E259" s="221"/>
      <c r="F259" s="269"/>
      <c r="G259" s="34"/>
      <c r="H259" s="269"/>
      <c r="I259" s="34"/>
      <c r="J259" s="34"/>
    </row>
    <row r="260" spans="1:10" x14ac:dyDescent="0.3">
      <c r="A260" s="34"/>
      <c r="B260" s="221"/>
      <c r="C260" s="221"/>
      <c r="D260" s="221"/>
      <c r="E260" s="221"/>
      <c r="F260" s="269"/>
      <c r="G260" s="34"/>
      <c r="H260" s="269"/>
      <c r="I260" s="34"/>
      <c r="J260" s="34"/>
    </row>
    <row r="261" spans="1:10" x14ac:dyDescent="0.3">
      <c r="A261" s="34"/>
      <c r="B261" s="221"/>
      <c r="C261" s="221"/>
      <c r="D261" s="221"/>
      <c r="E261" s="221"/>
      <c r="F261" s="269"/>
      <c r="G261" s="34"/>
      <c r="H261" s="269"/>
      <c r="I261" s="34"/>
      <c r="J261" s="34"/>
    </row>
    <row r="262" spans="1:10" x14ac:dyDescent="0.3">
      <c r="A262" s="34"/>
      <c r="B262" s="221"/>
      <c r="C262" s="221"/>
      <c r="D262" s="221"/>
      <c r="E262" s="221"/>
      <c r="F262" s="269"/>
      <c r="G262" s="34"/>
      <c r="H262" s="269"/>
      <c r="I262" s="34"/>
      <c r="J262" s="34"/>
    </row>
    <row r="263" spans="1:10" x14ac:dyDescent="0.3">
      <c r="A263" s="34"/>
      <c r="B263" s="221"/>
      <c r="C263" s="221"/>
      <c r="D263" s="221"/>
      <c r="E263" s="221"/>
      <c r="F263" s="269"/>
      <c r="G263" s="34"/>
      <c r="H263" s="269"/>
      <c r="I263" s="34"/>
      <c r="J263" s="34"/>
    </row>
    <row r="264" spans="1:10" x14ac:dyDescent="0.3">
      <c r="A264" s="34"/>
      <c r="B264" s="221"/>
      <c r="C264" s="221"/>
      <c r="D264" s="221"/>
      <c r="E264" s="221"/>
      <c r="F264" s="269"/>
      <c r="G264" s="34"/>
      <c r="H264" s="269"/>
      <c r="I264" s="34"/>
      <c r="J264" s="34"/>
    </row>
    <row r="265" spans="1:10" x14ac:dyDescent="0.3">
      <c r="A265" s="34"/>
      <c r="B265" s="221"/>
      <c r="C265" s="221"/>
      <c r="D265" s="221"/>
      <c r="E265" s="221"/>
      <c r="F265" s="269"/>
      <c r="G265" s="34"/>
      <c r="H265" s="269"/>
      <c r="I265" s="34"/>
      <c r="J265" s="34"/>
    </row>
    <row r="266" spans="1:10" x14ac:dyDescent="0.3">
      <c r="A266" s="34"/>
      <c r="B266" s="221"/>
      <c r="C266" s="221"/>
      <c r="D266" s="221"/>
      <c r="E266" s="221"/>
      <c r="F266" s="269"/>
      <c r="G266" s="34"/>
      <c r="H266" s="269"/>
      <c r="I266" s="34"/>
      <c r="J266" s="34"/>
    </row>
    <row r="267" spans="1:10" x14ac:dyDescent="0.3">
      <c r="A267" s="34"/>
      <c r="B267" s="221"/>
      <c r="C267" s="221"/>
      <c r="D267" s="221"/>
      <c r="E267" s="221"/>
      <c r="F267" s="269"/>
      <c r="G267" s="34"/>
      <c r="H267" s="269"/>
      <c r="I267" s="34"/>
      <c r="J267" s="34"/>
    </row>
    <row r="268" spans="1:10" x14ac:dyDescent="0.3">
      <c r="A268" s="34"/>
      <c r="B268" s="221"/>
      <c r="C268" s="221"/>
      <c r="D268" s="221"/>
      <c r="E268" s="221"/>
      <c r="F268" s="269"/>
      <c r="G268" s="34"/>
      <c r="H268" s="269"/>
      <c r="I268" s="34"/>
      <c r="J268" s="34"/>
    </row>
    <row r="269" spans="1:10" x14ac:dyDescent="0.3">
      <c r="A269" s="34"/>
      <c r="B269" s="221"/>
      <c r="C269" s="221"/>
      <c r="D269" s="221"/>
      <c r="E269" s="221"/>
      <c r="F269" s="269"/>
      <c r="G269" s="34"/>
      <c r="H269" s="269"/>
      <c r="I269" s="34"/>
      <c r="J269" s="34"/>
    </row>
    <row r="270" spans="1:10" x14ac:dyDescent="0.3">
      <c r="A270" s="34"/>
      <c r="B270" s="221"/>
      <c r="C270" s="221"/>
      <c r="D270" s="221"/>
      <c r="E270" s="221"/>
      <c r="F270" s="269"/>
      <c r="G270" s="34"/>
      <c r="H270" s="269"/>
      <c r="I270" s="34"/>
      <c r="J270" s="34"/>
    </row>
    <row r="271" spans="1:10" x14ac:dyDescent="0.3">
      <c r="A271" s="34"/>
      <c r="B271" s="221"/>
      <c r="C271" s="221"/>
      <c r="D271" s="221"/>
      <c r="E271" s="221"/>
      <c r="F271" s="269"/>
      <c r="G271" s="34"/>
      <c r="H271" s="269"/>
      <c r="I271" s="34"/>
      <c r="J271" s="34"/>
    </row>
    <row r="272" spans="1:10" x14ac:dyDescent="0.3">
      <c r="A272" s="34"/>
      <c r="B272" s="221"/>
      <c r="C272" s="221"/>
      <c r="D272" s="221"/>
      <c r="E272" s="221"/>
      <c r="F272" s="269"/>
      <c r="G272" s="34"/>
      <c r="H272" s="269"/>
      <c r="I272" s="34"/>
      <c r="J272" s="34"/>
    </row>
    <row r="273" spans="1:10" x14ac:dyDescent="0.3">
      <c r="A273" s="34"/>
      <c r="B273" s="221"/>
      <c r="C273" s="221"/>
      <c r="D273" s="221"/>
      <c r="E273" s="221"/>
      <c r="F273" s="269"/>
      <c r="G273" s="34"/>
      <c r="H273" s="269"/>
      <c r="I273" s="34"/>
      <c r="J273" s="34"/>
    </row>
    <row r="274" spans="1:10" x14ac:dyDescent="0.3">
      <c r="A274" s="34"/>
      <c r="B274" s="221"/>
      <c r="C274" s="221"/>
      <c r="D274" s="221"/>
      <c r="E274" s="221"/>
      <c r="F274" s="269"/>
      <c r="G274" s="34"/>
      <c r="H274" s="269"/>
      <c r="I274" s="34"/>
      <c r="J274" s="34"/>
    </row>
    <row r="275" spans="1:10" x14ac:dyDescent="0.3">
      <c r="A275" s="34"/>
      <c r="B275" s="221"/>
      <c r="C275" s="221"/>
      <c r="D275" s="221"/>
      <c r="E275" s="221"/>
      <c r="F275" s="269"/>
      <c r="G275" s="34"/>
      <c r="H275" s="269"/>
      <c r="I275" s="34"/>
      <c r="J275" s="34"/>
    </row>
    <row r="276" spans="1:10" x14ac:dyDescent="0.3">
      <c r="A276" s="34"/>
      <c r="B276" s="221"/>
      <c r="C276" s="221"/>
      <c r="D276" s="221"/>
      <c r="E276" s="221"/>
      <c r="F276" s="269"/>
      <c r="G276" s="34"/>
      <c r="H276" s="269"/>
      <c r="I276" s="34"/>
      <c r="J276" s="34"/>
    </row>
    <row r="277" spans="1:10" x14ac:dyDescent="0.3">
      <c r="A277" s="34"/>
      <c r="B277" s="221"/>
      <c r="C277" s="221"/>
      <c r="D277" s="221"/>
      <c r="E277" s="221"/>
      <c r="F277" s="269"/>
      <c r="G277" s="34"/>
      <c r="H277" s="269"/>
      <c r="I277" s="34"/>
      <c r="J277" s="34"/>
    </row>
    <row r="278" spans="1:10" x14ac:dyDescent="0.3">
      <c r="A278" s="34"/>
      <c r="B278" s="221"/>
      <c r="C278" s="221"/>
      <c r="D278" s="221"/>
      <c r="E278" s="221"/>
      <c r="F278" s="269"/>
      <c r="G278" s="34"/>
      <c r="H278" s="269"/>
      <c r="I278" s="34"/>
      <c r="J278" s="34"/>
    </row>
    <row r="279" spans="1:10" x14ac:dyDescent="0.3">
      <c r="A279" s="34"/>
      <c r="B279" s="221"/>
      <c r="C279" s="221"/>
      <c r="D279" s="221"/>
      <c r="E279" s="221"/>
      <c r="F279" s="269"/>
      <c r="G279" s="34"/>
      <c r="H279" s="269"/>
      <c r="I279" s="34"/>
      <c r="J279" s="34"/>
    </row>
    <row r="280" spans="1:10" x14ac:dyDescent="0.3">
      <c r="A280" s="34"/>
      <c r="B280" s="221"/>
      <c r="C280" s="221"/>
      <c r="D280" s="221"/>
      <c r="E280" s="221"/>
      <c r="F280" s="269"/>
      <c r="G280" s="34"/>
      <c r="H280" s="269"/>
      <c r="I280" s="34"/>
      <c r="J280" s="34"/>
    </row>
    <row r="281" spans="1:10" x14ac:dyDescent="0.3">
      <c r="A281" s="34"/>
      <c r="B281" s="221"/>
      <c r="C281" s="221"/>
      <c r="D281" s="221"/>
      <c r="E281" s="221"/>
      <c r="F281" s="269"/>
      <c r="G281" s="34"/>
      <c r="H281" s="269"/>
      <c r="I281" s="34"/>
      <c r="J281" s="34"/>
    </row>
    <row r="282" spans="1:10" x14ac:dyDescent="0.3">
      <c r="A282" s="34"/>
      <c r="B282" s="221"/>
      <c r="C282" s="221"/>
      <c r="D282" s="221"/>
      <c r="E282" s="221"/>
      <c r="F282" s="269"/>
      <c r="G282" s="34"/>
      <c r="H282" s="269"/>
      <c r="I282" s="34"/>
      <c r="J282" s="34"/>
    </row>
    <row r="283" spans="1:10" x14ac:dyDescent="0.3">
      <c r="A283" s="34"/>
      <c r="B283" s="221"/>
      <c r="C283" s="221"/>
      <c r="D283" s="221"/>
      <c r="E283" s="221"/>
      <c r="F283" s="269"/>
      <c r="G283" s="34"/>
      <c r="H283" s="269"/>
      <c r="I283" s="34"/>
      <c r="J283" s="34"/>
    </row>
    <row r="284" spans="1:10" x14ac:dyDescent="0.3">
      <c r="A284" s="34"/>
      <c r="B284" s="221"/>
      <c r="C284" s="221"/>
      <c r="D284" s="221"/>
      <c r="E284" s="221"/>
      <c r="F284" s="269"/>
      <c r="G284" s="34"/>
      <c r="H284" s="269"/>
      <c r="I284" s="34"/>
      <c r="J284" s="34"/>
    </row>
    <row r="285" spans="1:10" x14ac:dyDescent="0.3">
      <c r="A285" s="34"/>
      <c r="B285" s="221"/>
      <c r="C285" s="221"/>
      <c r="D285" s="221"/>
      <c r="E285" s="221"/>
      <c r="F285" s="269"/>
      <c r="G285" s="34"/>
      <c r="H285" s="269"/>
      <c r="I285" s="34"/>
      <c r="J285" s="34"/>
    </row>
    <row r="286" spans="1:10" x14ac:dyDescent="0.3">
      <c r="A286" s="34"/>
      <c r="B286" s="221"/>
      <c r="C286" s="221"/>
      <c r="D286" s="221"/>
      <c r="E286" s="221"/>
      <c r="F286" s="269"/>
      <c r="G286" s="34"/>
      <c r="H286" s="269"/>
      <c r="I286" s="34"/>
      <c r="J286" s="34"/>
    </row>
    <row r="287" spans="1:10" x14ac:dyDescent="0.3">
      <c r="A287" s="34"/>
      <c r="B287" s="221"/>
      <c r="C287" s="221"/>
      <c r="D287" s="221"/>
      <c r="E287" s="221"/>
      <c r="F287" s="269"/>
      <c r="G287" s="34"/>
      <c r="H287" s="269"/>
      <c r="I287" s="34"/>
      <c r="J287" s="34"/>
    </row>
    <row r="288" spans="1:10" x14ac:dyDescent="0.3">
      <c r="A288" s="34"/>
      <c r="B288" s="221"/>
      <c r="C288" s="221"/>
      <c r="D288" s="221"/>
      <c r="E288" s="221"/>
      <c r="F288" s="269"/>
      <c r="G288" s="34"/>
      <c r="H288" s="269"/>
      <c r="I288" s="34"/>
      <c r="J288" s="34"/>
    </row>
    <row r="289" spans="1:10" x14ac:dyDescent="0.3">
      <c r="A289" s="34"/>
      <c r="B289" s="221"/>
      <c r="C289" s="221"/>
      <c r="D289" s="221"/>
      <c r="E289" s="221"/>
      <c r="F289" s="269"/>
      <c r="G289" s="34"/>
      <c r="H289" s="269"/>
      <c r="I289" s="34"/>
      <c r="J289" s="34"/>
    </row>
    <row r="290" spans="1:10" x14ac:dyDescent="0.3">
      <c r="A290" s="34"/>
      <c r="B290" s="221"/>
      <c r="C290" s="221"/>
      <c r="D290" s="221"/>
      <c r="E290" s="221"/>
      <c r="F290" s="269"/>
      <c r="G290" s="34"/>
      <c r="H290" s="269"/>
      <c r="I290" s="34"/>
      <c r="J290" s="34"/>
    </row>
    <row r="291" spans="1:10" x14ac:dyDescent="0.3">
      <c r="A291" s="34"/>
      <c r="B291" s="221"/>
      <c r="C291" s="221"/>
      <c r="D291" s="221"/>
      <c r="E291" s="221"/>
      <c r="F291" s="269"/>
      <c r="G291" s="34"/>
      <c r="H291" s="269"/>
      <c r="I291" s="34"/>
      <c r="J291" s="34"/>
    </row>
    <row r="292" spans="1:10" x14ac:dyDescent="0.3">
      <c r="A292" s="34"/>
      <c r="B292" s="221"/>
      <c r="C292" s="221"/>
      <c r="D292" s="221"/>
      <c r="E292" s="221"/>
      <c r="F292" s="269"/>
      <c r="G292" s="34"/>
      <c r="H292" s="269"/>
      <c r="I292" s="34"/>
      <c r="J292" s="34"/>
    </row>
    <row r="293" spans="1:10" x14ac:dyDescent="0.3">
      <c r="A293" s="34"/>
      <c r="B293" s="221"/>
      <c r="C293" s="221"/>
      <c r="D293" s="221"/>
      <c r="E293" s="221"/>
      <c r="F293" s="269"/>
      <c r="G293" s="34"/>
      <c r="H293" s="269"/>
      <c r="I293" s="34"/>
      <c r="J293" s="34"/>
    </row>
    <row r="294" spans="1:10" x14ac:dyDescent="0.3">
      <c r="A294" s="34"/>
      <c r="B294" s="221"/>
      <c r="C294" s="221"/>
      <c r="D294" s="221"/>
      <c r="E294" s="221"/>
      <c r="F294" s="269"/>
      <c r="G294" s="34"/>
      <c r="H294" s="269"/>
      <c r="I294" s="34"/>
      <c r="J294" s="34"/>
    </row>
    <row r="295" spans="1:10" x14ac:dyDescent="0.3">
      <c r="A295" s="34"/>
      <c r="B295" s="221"/>
      <c r="C295" s="221"/>
      <c r="D295" s="221"/>
      <c r="E295" s="221"/>
      <c r="F295" s="269"/>
      <c r="G295" s="34"/>
      <c r="H295" s="269"/>
      <c r="I295" s="34"/>
      <c r="J295" s="34"/>
    </row>
    <row r="296" spans="1:10" x14ac:dyDescent="0.3">
      <c r="A296" s="34"/>
      <c r="B296" s="221"/>
      <c r="C296" s="221"/>
      <c r="D296" s="221"/>
      <c r="E296" s="221"/>
      <c r="F296" s="269"/>
      <c r="G296" s="34"/>
      <c r="H296" s="269"/>
      <c r="I296" s="34"/>
      <c r="J296" s="34"/>
    </row>
    <row r="297" spans="1:10" x14ac:dyDescent="0.3">
      <c r="A297" s="34"/>
      <c r="B297" s="221"/>
      <c r="C297" s="221"/>
      <c r="D297" s="221"/>
      <c r="E297" s="221"/>
      <c r="F297" s="269"/>
      <c r="G297" s="34"/>
      <c r="H297" s="269"/>
      <c r="I297" s="34"/>
      <c r="J297" s="34"/>
    </row>
    <row r="298" spans="1:10" x14ac:dyDescent="0.3">
      <c r="A298" s="34"/>
      <c r="B298" s="221"/>
      <c r="C298" s="221"/>
      <c r="D298" s="221"/>
      <c r="E298" s="221"/>
      <c r="F298" s="269"/>
      <c r="G298" s="34"/>
      <c r="H298" s="269"/>
      <c r="I298" s="34"/>
      <c r="J298" s="34"/>
    </row>
    <row r="299" spans="1:10" x14ac:dyDescent="0.3">
      <c r="A299" s="34"/>
      <c r="B299" s="221"/>
      <c r="C299" s="221"/>
      <c r="D299" s="221"/>
      <c r="E299" s="221"/>
      <c r="F299" s="269"/>
      <c r="G299" s="34"/>
      <c r="H299" s="269"/>
      <c r="I299" s="34"/>
      <c r="J299" s="34"/>
    </row>
    <row r="300" spans="1:10" x14ac:dyDescent="0.3">
      <c r="A300" s="34"/>
      <c r="B300" s="221"/>
      <c r="C300" s="221"/>
      <c r="D300" s="221"/>
      <c r="E300" s="221"/>
      <c r="F300" s="269"/>
      <c r="G300" s="34"/>
      <c r="H300" s="269"/>
      <c r="I300" s="34"/>
      <c r="J300" s="34"/>
    </row>
    <row r="301" spans="1:10" x14ac:dyDescent="0.3">
      <c r="A301" s="34"/>
      <c r="B301" s="221"/>
      <c r="C301" s="221"/>
      <c r="D301" s="221"/>
      <c r="E301" s="221"/>
      <c r="F301" s="269"/>
      <c r="G301" s="34"/>
      <c r="H301" s="269"/>
      <c r="I301" s="34"/>
      <c r="J301" s="34"/>
    </row>
    <row r="302" spans="1:10" x14ac:dyDescent="0.3">
      <c r="A302" s="34"/>
      <c r="B302" s="221"/>
      <c r="C302" s="221"/>
      <c r="D302" s="221"/>
      <c r="E302" s="221"/>
      <c r="F302" s="269"/>
      <c r="G302" s="34"/>
      <c r="H302" s="269"/>
      <c r="I302" s="34"/>
      <c r="J302" s="34"/>
    </row>
    <row r="303" spans="1:10" x14ac:dyDescent="0.3">
      <c r="A303" s="34"/>
      <c r="B303" s="221"/>
      <c r="C303" s="221"/>
      <c r="D303" s="221"/>
      <c r="E303" s="221"/>
      <c r="F303" s="269"/>
      <c r="G303" s="34"/>
      <c r="H303" s="269"/>
      <c r="I303" s="34"/>
      <c r="J303" s="34"/>
    </row>
    <row r="304" spans="1:10" x14ac:dyDescent="0.3">
      <c r="A304" s="34"/>
      <c r="B304" s="221"/>
      <c r="C304" s="221"/>
      <c r="D304" s="221"/>
      <c r="E304" s="221"/>
      <c r="F304" s="269"/>
      <c r="G304" s="34"/>
      <c r="H304" s="269"/>
      <c r="I304" s="34"/>
      <c r="J304" s="34"/>
    </row>
    <row r="305" spans="1:10" x14ac:dyDescent="0.3">
      <c r="A305" s="34"/>
      <c r="B305" s="221"/>
      <c r="C305" s="221"/>
      <c r="D305" s="221"/>
      <c r="E305" s="221"/>
      <c r="F305" s="269"/>
      <c r="G305" s="34"/>
      <c r="H305" s="269"/>
      <c r="I305" s="34"/>
      <c r="J305" s="34"/>
    </row>
    <row r="306" spans="1:10" x14ac:dyDescent="0.3">
      <c r="A306" s="34"/>
      <c r="B306" s="221"/>
      <c r="C306" s="221"/>
      <c r="D306" s="221"/>
      <c r="E306" s="221"/>
      <c r="F306" s="269"/>
      <c r="G306" s="34"/>
      <c r="H306" s="269"/>
      <c r="I306" s="34"/>
      <c r="J306" s="34"/>
    </row>
    <row r="307" spans="1:10" x14ac:dyDescent="0.3">
      <c r="A307" s="34"/>
      <c r="B307" s="221"/>
      <c r="C307" s="221"/>
      <c r="D307" s="221"/>
      <c r="E307" s="221"/>
      <c r="F307" s="269"/>
      <c r="G307" s="34"/>
      <c r="H307" s="269"/>
      <c r="I307" s="34"/>
      <c r="J307" s="34"/>
    </row>
    <row r="308" spans="1:10" x14ac:dyDescent="0.3">
      <c r="A308" s="34"/>
      <c r="B308" s="221"/>
      <c r="C308" s="221"/>
      <c r="D308" s="221"/>
      <c r="E308" s="221"/>
      <c r="F308" s="269"/>
      <c r="G308" s="34"/>
      <c r="H308" s="269"/>
      <c r="I308" s="34"/>
      <c r="J308" s="34"/>
    </row>
    <row r="309" spans="1:10" x14ac:dyDescent="0.3">
      <c r="A309" s="34"/>
      <c r="B309" s="221"/>
      <c r="C309" s="221"/>
      <c r="D309" s="221"/>
      <c r="E309" s="221"/>
      <c r="F309" s="269"/>
      <c r="G309" s="34"/>
      <c r="H309" s="269"/>
      <c r="I309" s="34"/>
      <c r="J309" s="34"/>
    </row>
    <row r="310" spans="1:10" x14ac:dyDescent="0.3">
      <c r="A310" s="34"/>
      <c r="B310" s="221"/>
      <c r="C310" s="221"/>
      <c r="D310" s="221"/>
      <c r="E310" s="221"/>
      <c r="F310" s="269"/>
      <c r="G310" s="34"/>
      <c r="H310" s="269"/>
      <c r="I310" s="34"/>
      <c r="J310" s="34"/>
    </row>
    <row r="311" spans="1:10" x14ac:dyDescent="0.3">
      <c r="A311" s="34"/>
      <c r="B311" s="221"/>
      <c r="C311" s="221"/>
      <c r="D311" s="221"/>
      <c r="E311" s="221"/>
      <c r="F311" s="269"/>
      <c r="G311" s="34"/>
      <c r="H311" s="269"/>
      <c r="I311" s="34"/>
      <c r="J311" s="34"/>
    </row>
    <row r="312" spans="1:10" x14ac:dyDescent="0.3">
      <c r="A312" s="34"/>
      <c r="B312" s="221"/>
      <c r="C312" s="221"/>
      <c r="D312" s="221"/>
      <c r="E312" s="221"/>
      <c r="F312" s="269"/>
      <c r="G312" s="34"/>
      <c r="H312" s="269"/>
      <c r="I312" s="34"/>
      <c r="J312" s="34"/>
    </row>
    <row r="313" spans="1:10" x14ac:dyDescent="0.3">
      <c r="A313" s="34"/>
      <c r="B313" s="221"/>
      <c r="C313" s="221"/>
      <c r="D313" s="221"/>
      <c r="E313" s="221"/>
      <c r="F313" s="269"/>
      <c r="G313" s="34"/>
      <c r="H313" s="269"/>
      <c r="I313" s="34"/>
      <c r="J313" s="34"/>
    </row>
    <row r="314" spans="1:10" x14ac:dyDescent="0.3">
      <c r="A314" s="34"/>
      <c r="B314" s="221"/>
      <c r="C314" s="221"/>
      <c r="D314" s="221"/>
      <c r="E314" s="221"/>
      <c r="F314" s="269"/>
      <c r="G314" s="34"/>
      <c r="H314" s="269"/>
      <c r="I314" s="34"/>
      <c r="J314" s="34"/>
    </row>
    <row r="315" spans="1:10" x14ac:dyDescent="0.3">
      <c r="A315" s="34"/>
      <c r="B315" s="221"/>
      <c r="C315" s="221"/>
      <c r="D315" s="221"/>
      <c r="E315" s="221"/>
      <c r="F315" s="269"/>
      <c r="G315" s="34"/>
      <c r="H315" s="269"/>
      <c r="I315" s="34"/>
      <c r="J315" s="34"/>
    </row>
    <row r="316" spans="1:10" x14ac:dyDescent="0.3">
      <c r="A316" s="34"/>
      <c r="B316" s="221"/>
      <c r="C316" s="221"/>
      <c r="D316" s="221"/>
      <c r="E316" s="221"/>
      <c r="F316" s="269"/>
      <c r="G316" s="34"/>
      <c r="H316" s="269"/>
      <c r="I316" s="34"/>
      <c r="J316" s="34"/>
    </row>
    <row r="317" spans="1:10" x14ac:dyDescent="0.3">
      <c r="A317" s="34"/>
      <c r="B317" s="221"/>
      <c r="C317" s="221"/>
      <c r="D317" s="221"/>
      <c r="E317" s="221"/>
      <c r="F317" s="269"/>
      <c r="G317" s="34"/>
      <c r="H317" s="269"/>
      <c r="I317" s="34"/>
      <c r="J317" s="34"/>
    </row>
    <row r="318" spans="1:10" x14ac:dyDescent="0.3">
      <c r="A318" s="34"/>
      <c r="B318" s="221"/>
      <c r="C318" s="221"/>
      <c r="D318" s="221"/>
      <c r="E318" s="221"/>
      <c r="F318" s="269"/>
      <c r="G318" s="34"/>
      <c r="H318" s="269"/>
      <c r="I318" s="34"/>
      <c r="J318" s="34"/>
    </row>
    <row r="319" spans="1:10" x14ac:dyDescent="0.3">
      <c r="A319" s="34"/>
      <c r="B319" s="221"/>
      <c r="C319" s="221"/>
      <c r="D319" s="221"/>
      <c r="E319" s="221"/>
      <c r="F319" s="269"/>
      <c r="G319" s="34"/>
      <c r="H319" s="269"/>
      <c r="I319" s="34"/>
      <c r="J319" s="34"/>
    </row>
    <row r="320" spans="1:10" x14ac:dyDescent="0.3">
      <c r="A320" s="34"/>
      <c r="B320" s="221"/>
      <c r="C320" s="221"/>
      <c r="D320" s="221"/>
      <c r="E320" s="221"/>
      <c r="F320" s="269"/>
      <c r="G320" s="34"/>
      <c r="H320" s="269"/>
      <c r="I320" s="34"/>
      <c r="J320" s="34"/>
    </row>
    <row r="321" spans="1:10" x14ac:dyDescent="0.3">
      <c r="A321" s="34"/>
      <c r="B321" s="221"/>
      <c r="C321" s="221"/>
      <c r="D321" s="221"/>
      <c r="E321" s="221"/>
      <c r="F321" s="269"/>
      <c r="G321" s="34"/>
      <c r="H321" s="269"/>
      <c r="I321" s="34"/>
      <c r="J321" s="34"/>
    </row>
    <row r="322" spans="1:10" x14ac:dyDescent="0.3">
      <c r="A322" s="34"/>
      <c r="B322" s="221"/>
      <c r="C322" s="221"/>
      <c r="D322" s="221"/>
      <c r="E322" s="221"/>
      <c r="F322" s="269"/>
      <c r="G322" s="34"/>
      <c r="H322" s="269"/>
      <c r="I322" s="34"/>
      <c r="J322" s="34"/>
    </row>
    <row r="323" spans="1:10" x14ac:dyDescent="0.3">
      <c r="A323" s="34"/>
      <c r="B323" s="221"/>
      <c r="C323" s="221"/>
      <c r="D323" s="221"/>
      <c r="E323" s="221"/>
      <c r="F323" s="269"/>
      <c r="G323" s="34"/>
      <c r="H323" s="269"/>
      <c r="I323" s="34"/>
      <c r="J323" s="34"/>
    </row>
    <row r="324" spans="1:10" x14ac:dyDescent="0.3">
      <c r="A324" s="34"/>
      <c r="B324" s="221"/>
      <c r="C324" s="221"/>
      <c r="D324" s="221"/>
      <c r="E324" s="221"/>
      <c r="F324" s="269"/>
      <c r="G324" s="34"/>
      <c r="H324" s="269"/>
      <c r="I324" s="34"/>
      <c r="J324" s="34"/>
    </row>
    <row r="325" spans="1:10" x14ac:dyDescent="0.3">
      <c r="A325" s="34"/>
      <c r="B325" s="221"/>
      <c r="C325" s="221"/>
      <c r="D325" s="221"/>
      <c r="E325" s="221"/>
      <c r="F325" s="269"/>
      <c r="G325" s="34"/>
      <c r="H325" s="269"/>
      <c r="I325" s="34"/>
      <c r="J325" s="34"/>
    </row>
    <row r="326" spans="1:10" x14ac:dyDescent="0.3">
      <c r="A326" s="34"/>
      <c r="B326" s="221"/>
      <c r="C326" s="221"/>
      <c r="D326" s="221"/>
      <c r="E326" s="221"/>
      <c r="F326" s="269"/>
      <c r="G326" s="34"/>
      <c r="H326" s="269"/>
      <c r="I326" s="34"/>
      <c r="J326" s="34"/>
    </row>
    <row r="327" spans="1:10" x14ac:dyDescent="0.3">
      <c r="A327" s="34"/>
      <c r="B327" s="221"/>
      <c r="C327" s="221"/>
      <c r="D327" s="221"/>
      <c r="E327" s="221"/>
      <c r="F327" s="269"/>
      <c r="G327" s="34"/>
      <c r="H327" s="269"/>
      <c r="I327" s="34"/>
      <c r="J327" s="34"/>
    </row>
    <row r="328" spans="1:10" x14ac:dyDescent="0.3">
      <c r="A328" s="34"/>
      <c r="B328" s="221"/>
      <c r="C328" s="221"/>
      <c r="D328" s="221"/>
      <c r="E328" s="221"/>
      <c r="F328" s="269"/>
      <c r="G328" s="34"/>
      <c r="H328" s="269"/>
      <c r="I328" s="34"/>
      <c r="J328" s="34"/>
    </row>
    <row r="329" spans="1:10" x14ac:dyDescent="0.3">
      <c r="A329" s="34"/>
      <c r="B329" s="221"/>
      <c r="C329" s="221"/>
      <c r="D329" s="221"/>
      <c r="E329" s="221"/>
      <c r="F329" s="269"/>
      <c r="G329" s="34"/>
      <c r="H329" s="269"/>
      <c r="I329" s="34"/>
      <c r="J329" s="34"/>
    </row>
    <row r="330" spans="1:10" x14ac:dyDescent="0.3">
      <c r="A330" s="34"/>
      <c r="B330" s="221"/>
      <c r="C330" s="221"/>
      <c r="D330" s="221"/>
      <c r="E330" s="221"/>
      <c r="F330" s="269"/>
      <c r="G330" s="34"/>
      <c r="H330" s="269"/>
      <c r="I330" s="34"/>
      <c r="J330" s="34"/>
    </row>
    <row r="331" spans="1:10" x14ac:dyDescent="0.3">
      <c r="A331" s="34"/>
      <c r="B331" s="221"/>
      <c r="C331" s="221"/>
      <c r="D331" s="221"/>
      <c r="E331" s="221"/>
      <c r="F331" s="269"/>
      <c r="G331" s="34"/>
      <c r="H331" s="269"/>
      <c r="I331" s="34"/>
      <c r="J331" s="34"/>
    </row>
    <row r="332" spans="1:10" x14ac:dyDescent="0.3">
      <c r="A332" s="34"/>
      <c r="B332" s="221"/>
      <c r="C332" s="221"/>
      <c r="D332" s="221"/>
      <c r="E332" s="221"/>
      <c r="F332" s="269"/>
      <c r="G332" s="34"/>
      <c r="H332" s="269"/>
      <c r="I332" s="34"/>
      <c r="J332" s="34"/>
    </row>
    <row r="333" spans="1:10" x14ac:dyDescent="0.3">
      <c r="A333" s="34"/>
      <c r="B333" s="221"/>
      <c r="C333" s="221"/>
      <c r="D333" s="221"/>
      <c r="E333" s="221"/>
      <c r="F333" s="269"/>
      <c r="G333" s="34"/>
      <c r="H333" s="269"/>
      <c r="I333" s="34"/>
      <c r="J333" s="34"/>
    </row>
    <row r="334" spans="1:10" x14ac:dyDescent="0.3">
      <c r="A334" s="34"/>
      <c r="B334" s="221"/>
      <c r="C334" s="221"/>
      <c r="D334" s="221"/>
      <c r="E334" s="221"/>
      <c r="F334" s="269"/>
      <c r="G334" s="34"/>
      <c r="H334" s="269"/>
      <c r="I334" s="34"/>
      <c r="J334" s="34"/>
    </row>
    <row r="335" spans="1:10" x14ac:dyDescent="0.3">
      <c r="A335" s="34"/>
      <c r="B335" s="221"/>
      <c r="C335" s="221"/>
      <c r="D335" s="221"/>
      <c r="E335" s="221"/>
      <c r="F335" s="269"/>
      <c r="G335" s="34"/>
      <c r="H335" s="269"/>
      <c r="I335" s="34"/>
      <c r="J335" s="34"/>
    </row>
    <row r="336" spans="1:10" x14ac:dyDescent="0.3">
      <c r="A336" s="34"/>
      <c r="B336" s="221"/>
      <c r="C336" s="221"/>
      <c r="D336" s="221"/>
      <c r="E336" s="221"/>
      <c r="F336" s="269"/>
      <c r="G336" s="34"/>
      <c r="H336" s="269"/>
      <c r="I336" s="34"/>
      <c r="J336" s="34"/>
    </row>
    <row r="337" spans="1:10" x14ac:dyDescent="0.3">
      <c r="A337" s="34"/>
      <c r="B337" s="221"/>
      <c r="C337" s="221"/>
      <c r="D337" s="221"/>
      <c r="E337" s="221"/>
      <c r="F337" s="269"/>
      <c r="G337" s="34"/>
      <c r="H337" s="269"/>
      <c r="I337" s="34"/>
      <c r="J337" s="34"/>
    </row>
    <row r="338" spans="1:10" x14ac:dyDescent="0.3">
      <c r="A338" s="34"/>
      <c r="B338" s="221"/>
      <c r="C338" s="221"/>
      <c r="D338" s="221"/>
      <c r="E338" s="221"/>
      <c r="F338" s="269"/>
      <c r="G338" s="34"/>
      <c r="H338" s="269"/>
      <c r="I338" s="34"/>
      <c r="J338" s="34"/>
    </row>
    <row r="339" spans="1:10" x14ac:dyDescent="0.3">
      <c r="A339" s="34"/>
      <c r="B339" s="221"/>
      <c r="C339" s="221"/>
      <c r="D339" s="221"/>
      <c r="E339" s="221"/>
      <c r="F339" s="269"/>
      <c r="G339" s="34"/>
      <c r="H339" s="269"/>
      <c r="I339" s="34"/>
      <c r="J339" s="34"/>
    </row>
    <row r="340" spans="1:10" x14ac:dyDescent="0.3">
      <c r="A340" s="34"/>
      <c r="B340" s="221"/>
      <c r="C340" s="221"/>
      <c r="D340" s="221"/>
      <c r="E340" s="221"/>
      <c r="F340" s="269"/>
      <c r="G340" s="34"/>
      <c r="H340" s="269"/>
      <c r="I340" s="34"/>
      <c r="J340" s="34"/>
    </row>
    <row r="341" spans="1:10" x14ac:dyDescent="0.3">
      <c r="A341" s="34"/>
      <c r="B341" s="221"/>
      <c r="C341" s="221"/>
      <c r="D341" s="221"/>
      <c r="E341" s="221"/>
      <c r="F341" s="269"/>
      <c r="G341" s="34"/>
      <c r="H341" s="269"/>
      <c r="I341" s="34"/>
      <c r="J341" s="34"/>
    </row>
    <row r="342" spans="1:10" x14ac:dyDescent="0.3">
      <c r="A342" s="34"/>
      <c r="B342" s="221"/>
      <c r="C342" s="221"/>
      <c r="D342" s="221"/>
      <c r="E342" s="221"/>
      <c r="F342" s="269"/>
      <c r="G342" s="34"/>
      <c r="H342" s="269"/>
      <c r="I342" s="34"/>
      <c r="J342" s="34"/>
    </row>
    <row r="343" spans="1:10" x14ac:dyDescent="0.3">
      <c r="A343" s="34"/>
      <c r="B343" s="221"/>
      <c r="C343" s="221"/>
      <c r="D343" s="221"/>
      <c r="E343" s="221"/>
      <c r="F343" s="269"/>
      <c r="G343" s="34"/>
      <c r="H343" s="269"/>
      <c r="I343" s="34"/>
      <c r="J343" s="34"/>
    </row>
    <row r="344" spans="1:10" x14ac:dyDescent="0.3">
      <c r="A344" s="34"/>
      <c r="B344" s="221"/>
      <c r="C344" s="221"/>
      <c r="D344" s="221"/>
      <c r="E344" s="221"/>
      <c r="F344" s="269"/>
      <c r="G344" s="34"/>
      <c r="H344" s="269"/>
      <c r="I344" s="34"/>
      <c r="J344" s="34"/>
    </row>
    <row r="345" spans="1:10" x14ac:dyDescent="0.3">
      <c r="A345" s="34"/>
      <c r="B345" s="221"/>
      <c r="C345" s="221"/>
      <c r="D345" s="221"/>
      <c r="E345" s="221"/>
      <c r="F345" s="269"/>
      <c r="G345" s="34"/>
      <c r="H345" s="269"/>
      <c r="I345" s="34"/>
      <c r="J345" s="34"/>
    </row>
    <row r="346" spans="1:10" x14ac:dyDescent="0.3">
      <c r="A346" s="34"/>
      <c r="B346" s="221"/>
      <c r="C346" s="221"/>
      <c r="D346" s="221"/>
      <c r="E346" s="221"/>
      <c r="F346" s="269"/>
      <c r="G346" s="34"/>
      <c r="H346" s="269"/>
      <c r="I346" s="34"/>
      <c r="J346" s="34"/>
    </row>
    <row r="347" spans="1:10" x14ac:dyDescent="0.3">
      <c r="A347" s="34"/>
      <c r="B347" s="221"/>
      <c r="C347" s="221"/>
      <c r="D347" s="221"/>
      <c r="E347" s="221"/>
      <c r="F347" s="269"/>
      <c r="G347" s="34"/>
      <c r="H347" s="269"/>
      <c r="I347" s="34"/>
      <c r="J347" s="34"/>
    </row>
    <row r="348" spans="1:10" x14ac:dyDescent="0.3">
      <c r="A348" s="34"/>
      <c r="B348" s="221"/>
      <c r="C348" s="221"/>
      <c r="D348" s="221"/>
      <c r="E348" s="221"/>
      <c r="F348" s="269"/>
      <c r="G348" s="34"/>
      <c r="H348" s="269"/>
      <c r="I348" s="34"/>
      <c r="J348" s="34"/>
    </row>
    <row r="349" spans="1:10" x14ac:dyDescent="0.3">
      <c r="A349" s="34"/>
      <c r="B349" s="221"/>
      <c r="C349" s="221"/>
      <c r="D349" s="221"/>
      <c r="E349" s="221"/>
      <c r="F349" s="269"/>
      <c r="G349" s="34"/>
      <c r="H349" s="269"/>
      <c r="I349" s="34"/>
      <c r="J349" s="34"/>
    </row>
    <row r="350" spans="1:10" x14ac:dyDescent="0.3">
      <c r="A350" s="34"/>
      <c r="B350" s="221"/>
      <c r="C350" s="221"/>
      <c r="D350" s="221"/>
      <c r="E350" s="221"/>
      <c r="F350" s="269"/>
      <c r="G350" s="34"/>
      <c r="H350" s="269"/>
      <c r="I350" s="34"/>
      <c r="J350" s="34"/>
    </row>
    <row r="351" spans="1:10" x14ac:dyDescent="0.3">
      <c r="A351" s="34"/>
      <c r="B351" s="221"/>
      <c r="C351" s="221"/>
      <c r="D351" s="221"/>
      <c r="E351" s="221"/>
      <c r="F351" s="269"/>
      <c r="G351" s="34"/>
      <c r="H351" s="269"/>
      <c r="I351" s="34"/>
      <c r="J351" s="34"/>
    </row>
    <row r="352" spans="1:10" x14ac:dyDescent="0.3">
      <c r="A352" s="34"/>
      <c r="B352" s="221"/>
      <c r="C352" s="221"/>
      <c r="D352" s="221"/>
      <c r="E352" s="221"/>
      <c r="F352" s="269"/>
      <c r="G352" s="34"/>
      <c r="H352" s="269"/>
      <c r="I352" s="34"/>
      <c r="J352" s="34"/>
    </row>
    <row r="353" spans="1:10" x14ac:dyDescent="0.3">
      <c r="A353" s="34"/>
      <c r="B353" s="221"/>
      <c r="C353" s="221"/>
      <c r="D353" s="221"/>
      <c r="E353" s="221"/>
      <c r="F353" s="269"/>
      <c r="G353" s="34"/>
      <c r="H353" s="269"/>
      <c r="I353" s="34"/>
      <c r="J353" s="34"/>
    </row>
    <row r="354" spans="1:10" x14ac:dyDescent="0.3">
      <c r="A354" s="34"/>
      <c r="B354" s="221"/>
      <c r="C354" s="221"/>
      <c r="D354" s="221"/>
      <c r="E354" s="221"/>
      <c r="F354" s="269"/>
      <c r="G354" s="34"/>
      <c r="H354" s="269"/>
      <c r="I354" s="34"/>
      <c r="J354" s="34"/>
    </row>
    <row r="355" spans="1:10" x14ac:dyDescent="0.3">
      <c r="A355" s="34"/>
      <c r="B355" s="221"/>
      <c r="C355" s="221"/>
      <c r="D355" s="221"/>
      <c r="E355" s="221"/>
      <c r="F355" s="269"/>
      <c r="G355" s="34"/>
      <c r="H355" s="269"/>
      <c r="I355" s="34"/>
      <c r="J355" s="34"/>
    </row>
    <row r="356" spans="1:10" x14ac:dyDescent="0.3">
      <c r="A356" s="34"/>
      <c r="B356" s="221"/>
      <c r="C356" s="221"/>
      <c r="D356" s="221"/>
      <c r="E356" s="221"/>
      <c r="F356" s="269"/>
      <c r="G356" s="34"/>
      <c r="H356" s="269"/>
      <c r="I356" s="34"/>
      <c r="J356" s="34"/>
    </row>
    <row r="357" spans="1:10" x14ac:dyDescent="0.3">
      <c r="A357" s="222"/>
      <c r="B357" s="223"/>
      <c r="C357" s="224"/>
      <c r="D357" s="225"/>
      <c r="E357" s="226"/>
      <c r="F357" s="270"/>
      <c r="G357" s="222"/>
      <c r="H357" s="270"/>
      <c r="I357" s="222"/>
      <c r="J357" s="222"/>
    </row>
    <row r="358" spans="1:10" x14ac:dyDescent="0.3">
      <c r="A358" s="294"/>
      <c r="C358" s="315"/>
      <c r="F358" s="293"/>
      <c r="G358" s="294"/>
      <c r="H358" s="293"/>
      <c r="I358" s="294"/>
      <c r="J358" s="294"/>
    </row>
    <row r="359" spans="1:10" x14ac:dyDescent="0.3">
      <c r="A359" s="294"/>
      <c r="C359" s="315"/>
      <c r="F359" s="293"/>
      <c r="G359" s="294"/>
      <c r="H359" s="293"/>
      <c r="I359" s="294"/>
      <c r="J359" s="294"/>
    </row>
    <row r="360" spans="1:10" x14ac:dyDescent="0.3">
      <c r="A360" s="294"/>
      <c r="C360" s="315"/>
      <c r="F360" s="293"/>
      <c r="G360" s="294"/>
      <c r="H360" s="293"/>
      <c r="I360" s="294"/>
      <c r="J360" s="294"/>
    </row>
    <row r="361" spans="1:10" x14ac:dyDescent="0.3">
      <c r="A361" s="294"/>
      <c r="C361" s="315"/>
      <c r="F361" s="293"/>
      <c r="G361" s="294"/>
      <c r="H361" s="293"/>
      <c r="I361" s="294"/>
      <c r="J361" s="294"/>
    </row>
    <row r="362" spans="1:10" x14ac:dyDescent="0.3">
      <c r="A362" s="294"/>
      <c r="C362" s="315"/>
      <c r="F362" s="293"/>
      <c r="G362" s="294"/>
      <c r="H362" s="293"/>
      <c r="I362" s="294"/>
      <c r="J362" s="294"/>
    </row>
    <row r="363" spans="1:10" x14ac:dyDescent="0.3">
      <c r="A363" s="294"/>
      <c r="C363" s="315"/>
      <c r="F363" s="293"/>
      <c r="G363" s="294"/>
      <c r="H363" s="293"/>
      <c r="I363" s="294"/>
      <c r="J363" s="294"/>
    </row>
    <row r="364" spans="1:10" x14ac:dyDescent="0.3">
      <c r="A364" s="294"/>
      <c r="C364" s="315"/>
      <c r="F364" s="293"/>
      <c r="G364" s="294"/>
      <c r="H364" s="293"/>
      <c r="I364" s="294"/>
      <c r="J364" s="294"/>
    </row>
    <row r="365" spans="1:10" x14ac:dyDescent="0.3">
      <c r="A365" s="294"/>
      <c r="C365" s="315"/>
      <c r="F365" s="293"/>
      <c r="G365" s="294"/>
      <c r="H365" s="293"/>
      <c r="I365" s="294"/>
      <c r="J365" s="294"/>
    </row>
    <row r="366" spans="1:10" x14ac:dyDescent="0.3">
      <c r="A366" s="294"/>
      <c r="C366" s="315"/>
      <c r="F366" s="293"/>
      <c r="G366" s="294"/>
      <c r="H366" s="293"/>
      <c r="I366" s="294"/>
      <c r="J366" s="294"/>
    </row>
  </sheetData>
  <autoFilter ref="A2:J153" xr:uid="{48E89EAA-FC86-4CF7-9AE1-7E5700045394}"/>
  <mergeCells count="133">
    <mergeCell ref="A4:A7"/>
    <mergeCell ref="A114:A115"/>
    <mergeCell ref="E105:E106"/>
    <mergeCell ref="F93:F94"/>
    <mergeCell ref="F95:F96"/>
    <mergeCell ref="F97:F98"/>
    <mergeCell ref="F99:F100"/>
    <mergeCell ref="F101:F102"/>
    <mergeCell ref="F58:F59"/>
    <mergeCell ref="F60:F62"/>
    <mergeCell ref="F67:F69"/>
    <mergeCell ref="F70:F72"/>
    <mergeCell ref="C54:C55"/>
    <mergeCell ref="D54:D55"/>
    <mergeCell ref="E54:E55"/>
    <mergeCell ref="A35:A36"/>
    <mergeCell ref="A52:A53"/>
    <mergeCell ref="B41:B48"/>
    <mergeCell ref="B50:B51"/>
    <mergeCell ref="A88:A90"/>
    <mergeCell ref="A95:A96"/>
    <mergeCell ref="A70:A76"/>
    <mergeCell ref="A37:A40"/>
    <mergeCell ref="A111:A112"/>
    <mergeCell ref="B147:D147"/>
    <mergeCell ref="A24:A25"/>
    <mergeCell ref="F24:F25"/>
    <mergeCell ref="A20:A21"/>
    <mergeCell ref="B20:B25"/>
    <mergeCell ref="F20:F21"/>
    <mergeCell ref="A22:A23"/>
    <mergeCell ref="F22:F23"/>
    <mergeCell ref="A141:A142"/>
    <mergeCell ref="A143:A144"/>
    <mergeCell ref="A145:A146"/>
    <mergeCell ref="A99:A100"/>
    <mergeCell ref="B114:B123"/>
    <mergeCell ref="A97:A98"/>
    <mergeCell ref="A137:A138"/>
    <mergeCell ref="A122:A123"/>
    <mergeCell ref="A126:A128"/>
    <mergeCell ref="A131:A132"/>
    <mergeCell ref="A101:A102"/>
    <mergeCell ref="B52:B100"/>
    <mergeCell ref="A85:A87"/>
    <mergeCell ref="A63:A69"/>
    <mergeCell ref="A103:A104"/>
    <mergeCell ref="A105:A106"/>
    <mergeCell ref="B29:B30"/>
    <mergeCell ref="B31:B32"/>
    <mergeCell ref="B33:B34"/>
    <mergeCell ref="A31:A34"/>
    <mergeCell ref="B35:B36"/>
    <mergeCell ref="F29:F30"/>
    <mergeCell ref="F27:F28"/>
    <mergeCell ref="A14:A15"/>
    <mergeCell ref="B8:B19"/>
    <mergeCell ref="B27:B28"/>
    <mergeCell ref="F12:F13"/>
    <mergeCell ref="F16:F17"/>
    <mergeCell ref="F45:F46"/>
    <mergeCell ref="F47:F48"/>
    <mergeCell ref="F35:F36"/>
    <mergeCell ref="F37:F38"/>
    <mergeCell ref="F39:F40"/>
    <mergeCell ref="F41:F42"/>
    <mergeCell ref="F43:F44"/>
    <mergeCell ref="F33:F34"/>
    <mergeCell ref="F18:F19"/>
    <mergeCell ref="F31:F32"/>
    <mergeCell ref="F4:F5"/>
    <mergeCell ref="F6:F7"/>
    <mergeCell ref="F73:F76"/>
    <mergeCell ref="F77:F80"/>
    <mergeCell ref="F88:F90"/>
    <mergeCell ref="F91:F92"/>
    <mergeCell ref="A27:A30"/>
    <mergeCell ref="A91:A94"/>
    <mergeCell ref="A8:A11"/>
    <mergeCell ref="A12:A13"/>
    <mergeCell ref="A16:A17"/>
    <mergeCell ref="A18:A19"/>
    <mergeCell ref="F50:F51"/>
    <mergeCell ref="F52:F53"/>
    <mergeCell ref="F54:F55"/>
    <mergeCell ref="F56:F57"/>
    <mergeCell ref="A50:A51"/>
    <mergeCell ref="A41:A42"/>
    <mergeCell ref="A43:A44"/>
    <mergeCell ref="A45:A46"/>
    <mergeCell ref="A47:A48"/>
    <mergeCell ref="A54:A55"/>
    <mergeCell ref="F8:F9"/>
    <mergeCell ref="F10:F11"/>
    <mergeCell ref="A139:A140"/>
    <mergeCell ref="B139:B146"/>
    <mergeCell ref="F109:F110"/>
    <mergeCell ref="F103:F104"/>
    <mergeCell ref="F105:F106"/>
    <mergeCell ref="F107:F108"/>
    <mergeCell ref="A109:A110"/>
    <mergeCell ref="B109:B110"/>
    <mergeCell ref="F143:F144"/>
    <mergeCell ref="F145:F146"/>
    <mergeCell ref="F135:F136"/>
    <mergeCell ref="F137:F138"/>
    <mergeCell ref="F124:F125"/>
    <mergeCell ref="F139:F140"/>
    <mergeCell ref="F141:F142"/>
    <mergeCell ref="F120:F121"/>
    <mergeCell ref="F122:F123"/>
    <mergeCell ref="F126:F128"/>
    <mergeCell ref="F131:F132"/>
    <mergeCell ref="F133:F134"/>
    <mergeCell ref="F114:F115"/>
    <mergeCell ref="F116:F117"/>
    <mergeCell ref="A135:A136"/>
    <mergeCell ref="A133:A134"/>
    <mergeCell ref="A124:A125"/>
    <mergeCell ref="F81:F84"/>
    <mergeCell ref="A77:A84"/>
    <mergeCell ref="F63:F66"/>
    <mergeCell ref="F85:F87"/>
    <mergeCell ref="A56:A57"/>
    <mergeCell ref="A58:A62"/>
    <mergeCell ref="F118:F119"/>
    <mergeCell ref="F111:F112"/>
    <mergeCell ref="A116:A117"/>
    <mergeCell ref="A118:A119"/>
    <mergeCell ref="A120:A121"/>
    <mergeCell ref="B101:B108"/>
    <mergeCell ref="B111:B112"/>
    <mergeCell ref="A107:A108"/>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FD628-A1BD-405F-A8E9-CA533F0C04F9}">
  <dimension ref="A1:T35"/>
  <sheetViews>
    <sheetView showGridLines="0" showWhiteSpace="0" topLeftCell="A25" workbookViewId="0">
      <selection activeCell="F24" sqref="F24:M24"/>
    </sheetView>
  </sheetViews>
  <sheetFormatPr baseColWidth="10" defaultColWidth="10.88671875" defaultRowHeight="14.4" x14ac:dyDescent="0.3"/>
  <cols>
    <col min="1" max="5" width="10.88671875" style="446"/>
    <col min="6" max="6" width="11.88671875" style="446" customWidth="1"/>
    <col min="7" max="7" width="11.6640625" style="446" customWidth="1"/>
    <col min="8" max="10" width="10.88671875" style="446"/>
    <col min="11" max="11" width="12.5546875" style="446" customWidth="1"/>
    <col min="12" max="16384" width="10.88671875" style="446"/>
  </cols>
  <sheetData>
    <row r="1" spans="1:20" ht="44.4" x14ac:dyDescent="0.3">
      <c r="A1" s="309" t="s">
        <v>769</v>
      </c>
    </row>
    <row r="2" spans="1:20" ht="24" x14ac:dyDescent="0.3">
      <c r="A2" s="310" t="s">
        <v>1241</v>
      </c>
    </row>
    <row r="3" spans="1:20" ht="16.8" x14ac:dyDescent="0.3">
      <c r="A3" s="311" t="s">
        <v>1304</v>
      </c>
    </row>
    <row r="4" spans="1:20" ht="15.9" customHeight="1" x14ac:dyDescent="0.3">
      <c r="F4" s="312" t="s">
        <v>1240</v>
      </c>
    </row>
    <row r="5" spans="1:20" ht="16.8" x14ac:dyDescent="0.3">
      <c r="A5" s="311"/>
      <c r="F5" s="732" t="s">
        <v>1239</v>
      </c>
      <c r="G5" s="732"/>
      <c r="H5" s="732"/>
      <c r="I5" s="732"/>
      <c r="J5" s="732"/>
      <c r="K5" s="732"/>
      <c r="L5" s="732"/>
      <c r="M5" s="732"/>
    </row>
    <row r="6" spans="1:20" x14ac:dyDescent="0.3">
      <c r="F6" s="732"/>
      <c r="G6" s="732"/>
      <c r="H6" s="732"/>
      <c r="I6" s="732"/>
      <c r="J6" s="732"/>
      <c r="K6" s="732"/>
      <c r="L6" s="732"/>
      <c r="M6" s="732"/>
    </row>
    <row r="7" spans="1:20" x14ac:dyDescent="0.3">
      <c r="F7" s="732"/>
      <c r="G7" s="732"/>
      <c r="H7" s="732"/>
      <c r="I7" s="732"/>
      <c r="J7" s="732"/>
      <c r="K7" s="732"/>
      <c r="L7" s="732"/>
      <c r="M7" s="732"/>
    </row>
    <row r="8" spans="1:20" x14ac:dyDescent="0.3">
      <c r="F8" s="732"/>
      <c r="G8" s="732"/>
      <c r="H8" s="732"/>
      <c r="I8" s="732"/>
      <c r="J8" s="732"/>
      <c r="K8" s="732"/>
      <c r="L8" s="732"/>
      <c r="M8" s="732"/>
    </row>
    <row r="9" spans="1:20" ht="15.9" customHeight="1" x14ac:dyDescent="0.3">
      <c r="F9" s="312" t="s">
        <v>1238</v>
      </c>
    </row>
    <row r="10" spans="1:20" ht="15.9" customHeight="1" x14ac:dyDescent="0.3">
      <c r="F10" s="733" t="s">
        <v>1237</v>
      </c>
      <c r="G10" s="733"/>
      <c r="H10" s="733"/>
      <c r="I10" s="733"/>
      <c r="J10" s="733"/>
      <c r="K10" s="733"/>
      <c r="L10" s="733"/>
      <c r="M10" s="733"/>
    </row>
    <row r="11" spans="1:20" ht="15.9" customHeight="1" x14ac:dyDescent="0.3">
      <c r="F11" s="733"/>
      <c r="G11" s="733"/>
      <c r="H11" s="733"/>
      <c r="I11" s="733"/>
      <c r="J11" s="733"/>
      <c r="K11" s="733"/>
      <c r="L11" s="733"/>
      <c r="M11" s="733"/>
    </row>
    <row r="12" spans="1:20" ht="15.9" customHeight="1" thickBot="1" x14ac:dyDescent="0.35">
      <c r="F12" s="445"/>
      <c r="G12" s="445"/>
      <c r="H12" s="445"/>
      <c r="I12" s="445"/>
      <c r="J12" s="445"/>
      <c r="K12" s="445"/>
      <c r="L12" s="445"/>
      <c r="M12" s="445"/>
    </row>
    <row r="13" spans="1:20" ht="14.4" customHeight="1" x14ac:dyDescent="0.3">
      <c r="F13" s="729" t="s">
        <v>1236</v>
      </c>
      <c r="G13" s="734"/>
      <c r="H13" s="734"/>
      <c r="I13" s="734"/>
      <c r="J13" s="735" t="s">
        <v>1235</v>
      </c>
      <c r="K13" s="735"/>
      <c r="L13" s="735" t="s">
        <v>1234</v>
      </c>
      <c r="M13" s="735"/>
      <c r="O13" s="319" t="s">
        <v>1233</v>
      </c>
      <c r="P13" s="320"/>
      <c r="Q13" s="320"/>
      <c r="R13" s="320"/>
      <c r="S13" s="320"/>
      <c r="T13" s="321"/>
    </row>
    <row r="14" spans="1:20" ht="23.4" customHeight="1" x14ac:dyDescent="0.3">
      <c r="F14" s="720" t="s">
        <v>1232</v>
      </c>
      <c r="G14" s="720"/>
      <c r="H14" s="720"/>
      <c r="I14" s="720"/>
      <c r="J14" s="720" t="s">
        <v>1305</v>
      </c>
      <c r="K14" s="720"/>
      <c r="L14" s="720" t="s">
        <v>300</v>
      </c>
      <c r="M14" s="720"/>
      <c r="O14" s="714" t="s">
        <v>1231</v>
      </c>
      <c r="P14" s="715"/>
      <c r="Q14" s="715"/>
      <c r="R14" s="715"/>
      <c r="S14" s="715"/>
      <c r="T14" s="716"/>
    </row>
    <row r="15" spans="1:20" s="109" customFormat="1" ht="14.4" customHeight="1" x14ac:dyDescent="0.3">
      <c r="F15" s="721" t="s">
        <v>1230</v>
      </c>
      <c r="G15" s="721"/>
      <c r="H15" s="728" t="s">
        <v>1229</v>
      </c>
      <c r="I15" s="728"/>
      <c r="J15" s="729" t="s">
        <v>1228</v>
      </c>
      <c r="K15" s="729"/>
      <c r="L15" s="729" t="s">
        <v>1227</v>
      </c>
      <c r="M15" s="729"/>
      <c r="O15" s="714"/>
      <c r="P15" s="715"/>
      <c r="Q15" s="715"/>
      <c r="R15" s="715"/>
      <c r="S15" s="715"/>
      <c r="T15" s="716"/>
    </row>
    <row r="16" spans="1:20" ht="14.4" customHeight="1" x14ac:dyDescent="0.3">
      <c r="F16" s="720" t="s">
        <v>1225</v>
      </c>
      <c r="G16" s="720"/>
      <c r="H16" s="722" t="s">
        <v>1226</v>
      </c>
      <c r="I16" s="720"/>
      <c r="J16" s="720" t="s">
        <v>1225</v>
      </c>
      <c r="K16" s="720"/>
      <c r="L16" s="720" t="s">
        <v>1224</v>
      </c>
      <c r="M16" s="720"/>
      <c r="O16" s="714"/>
      <c r="P16" s="715"/>
      <c r="Q16" s="715"/>
      <c r="R16" s="715"/>
      <c r="S16" s="715"/>
      <c r="T16" s="716"/>
    </row>
    <row r="17" spans="1:20" ht="14.4" customHeight="1" x14ac:dyDescent="0.3">
      <c r="F17" s="721" t="s">
        <v>1223</v>
      </c>
      <c r="G17" s="721"/>
      <c r="H17" s="721"/>
      <c r="I17" s="721"/>
      <c r="J17" s="721" t="s">
        <v>1222</v>
      </c>
      <c r="K17" s="721"/>
      <c r="L17" s="721"/>
      <c r="M17" s="721"/>
      <c r="O17" s="714"/>
      <c r="P17" s="715"/>
      <c r="Q17" s="715"/>
      <c r="R17" s="715"/>
      <c r="S17" s="715"/>
      <c r="T17" s="716"/>
    </row>
    <row r="18" spans="1:20" ht="26.4" customHeight="1" x14ac:dyDescent="0.3">
      <c r="F18" s="730" t="s">
        <v>1221</v>
      </c>
      <c r="G18" s="730"/>
      <c r="H18" s="730"/>
      <c r="I18" s="730"/>
      <c r="J18" s="730" t="s">
        <v>1220</v>
      </c>
      <c r="K18" s="730"/>
      <c r="L18" s="730"/>
      <c r="M18" s="730"/>
      <c r="O18" s="714"/>
      <c r="P18" s="715"/>
      <c r="Q18" s="715"/>
      <c r="R18" s="715"/>
      <c r="S18" s="715"/>
      <c r="T18" s="716"/>
    </row>
    <row r="19" spans="1:20" x14ac:dyDescent="0.3">
      <c r="F19" s="729" t="s">
        <v>1219</v>
      </c>
      <c r="G19" s="729"/>
      <c r="H19" s="729"/>
      <c r="I19" s="729"/>
      <c r="J19" s="729"/>
      <c r="K19" s="729"/>
      <c r="L19" s="729"/>
      <c r="M19" s="729"/>
      <c r="O19" s="714"/>
      <c r="P19" s="715"/>
      <c r="Q19" s="715"/>
      <c r="R19" s="715"/>
      <c r="S19" s="715"/>
      <c r="T19" s="716"/>
    </row>
    <row r="20" spans="1:20" ht="14.4" customHeight="1" x14ac:dyDescent="0.3">
      <c r="F20" s="723" t="s">
        <v>1307</v>
      </c>
      <c r="G20" s="724"/>
      <c r="H20" s="724"/>
      <c r="I20" s="724"/>
      <c r="J20" s="724"/>
      <c r="K20" s="724"/>
      <c r="L20" s="724"/>
      <c r="M20" s="725"/>
      <c r="O20" s="714"/>
      <c r="P20" s="715"/>
      <c r="Q20" s="715"/>
      <c r="R20" s="715"/>
      <c r="S20" s="715"/>
      <c r="T20" s="716"/>
    </row>
    <row r="21" spans="1:20" x14ac:dyDescent="0.3">
      <c r="F21" s="726"/>
      <c r="G21" s="715"/>
      <c r="H21" s="715"/>
      <c r="I21" s="715"/>
      <c r="J21" s="715"/>
      <c r="K21" s="715"/>
      <c r="L21" s="715"/>
      <c r="M21" s="727"/>
      <c r="O21" s="714"/>
      <c r="P21" s="715"/>
      <c r="Q21" s="715"/>
      <c r="R21" s="715"/>
      <c r="S21" s="715"/>
      <c r="T21" s="716"/>
    </row>
    <row r="22" spans="1:20" ht="15" thickBot="1" x14ac:dyDescent="0.35">
      <c r="F22" s="726"/>
      <c r="G22" s="715"/>
      <c r="H22" s="715"/>
      <c r="I22" s="715"/>
      <c r="J22" s="715"/>
      <c r="K22" s="715"/>
      <c r="L22" s="715"/>
      <c r="M22" s="727"/>
      <c r="O22" s="717"/>
      <c r="P22" s="718"/>
      <c r="Q22" s="718"/>
      <c r="R22" s="718"/>
      <c r="S22" s="718"/>
      <c r="T22" s="719"/>
    </row>
    <row r="23" spans="1:20" x14ac:dyDescent="0.3">
      <c r="F23" s="729" t="s">
        <v>1218</v>
      </c>
      <c r="G23" s="729"/>
      <c r="H23" s="729"/>
      <c r="I23" s="729"/>
      <c r="J23" s="729"/>
      <c r="K23" s="729"/>
      <c r="L23" s="729"/>
      <c r="M23" s="729"/>
    </row>
    <row r="24" spans="1:20" ht="14.4" customHeight="1" x14ac:dyDescent="0.3">
      <c r="F24" s="720" t="s">
        <v>1217</v>
      </c>
      <c r="G24" s="720"/>
      <c r="H24" s="720"/>
      <c r="I24" s="720"/>
      <c r="J24" s="720"/>
      <c r="K24" s="720"/>
      <c r="L24" s="720"/>
      <c r="M24" s="720"/>
    </row>
    <row r="25" spans="1:20" ht="14.4" customHeight="1" x14ac:dyDescent="0.3">
      <c r="F25" s="729" t="s">
        <v>1216</v>
      </c>
      <c r="G25" s="729"/>
      <c r="H25" s="729"/>
      <c r="I25" s="729"/>
      <c r="J25" s="729"/>
      <c r="K25" s="729"/>
      <c r="L25" s="729"/>
      <c r="M25" s="729"/>
    </row>
    <row r="26" spans="1:20" ht="14.4" customHeight="1" x14ac:dyDescent="0.3">
      <c r="F26" s="720" t="s">
        <v>1210</v>
      </c>
      <c r="G26" s="720"/>
      <c r="H26" s="720"/>
      <c r="I26" s="720"/>
      <c r="J26" s="720"/>
      <c r="K26" s="720"/>
      <c r="L26" s="720"/>
      <c r="M26" s="720"/>
    </row>
    <row r="27" spans="1:20" ht="14.4" customHeight="1" x14ac:dyDescent="0.3">
      <c r="F27" s="729" t="s">
        <v>1215</v>
      </c>
      <c r="G27" s="729"/>
      <c r="H27" s="729"/>
      <c r="I27" s="729"/>
      <c r="J27" s="729"/>
      <c r="K27" s="729"/>
      <c r="L27" s="729"/>
      <c r="M27" s="729"/>
    </row>
    <row r="28" spans="1:20" x14ac:dyDescent="0.3">
      <c r="F28" s="720" t="s">
        <v>1214</v>
      </c>
      <c r="G28" s="720"/>
      <c r="H28" s="720"/>
      <c r="I28" s="720"/>
      <c r="J28" s="720"/>
      <c r="K28" s="720"/>
      <c r="L28" s="720"/>
      <c r="M28" s="720"/>
    </row>
    <row r="29" spans="1:20" ht="14.4" customHeight="1" x14ac:dyDescent="0.3">
      <c r="F29" s="729" t="s">
        <v>770</v>
      </c>
      <c r="G29" s="729"/>
      <c r="H29" s="729"/>
      <c r="I29" s="729"/>
      <c r="J29" s="729" t="s">
        <v>1213</v>
      </c>
      <c r="K29" s="729"/>
      <c r="L29" s="729"/>
      <c r="M29" s="729"/>
    </row>
    <row r="30" spans="1:20" ht="18.75" customHeight="1" x14ac:dyDescent="0.3">
      <c r="A30" s="317" t="s">
        <v>1212</v>
      </c>
      <c r="F30" s="730" t="s">
        <v>1211</v>
      </c>
      <c r="G30" s="730"/>
      <c r="H30" s="730"/>
      <c r="I30" s="730"/>
      <c r="J30" s="730" t="s">
        <v>1210</v>
      </c>
      <c r="K30" s="730"/>
      <c r="L30" s="730"/>
      <c r="M30" s="730"/>
    </row>
    <row r="31" spans="1:20" ht="21.45" customHeight="1" x14ac:dyDescent="0.3">
      <c r="F31" s="730"/>
      <c r="G31" s="730"/>
      <c r="H31" s="730"/>
      <c r="I31" s="730"/>
      <c r="J31" s="730"/>
      <c r="K31" s="730"/>
      <c r="L31" s="730"/>
      <c r="M31" s="730"/>
    </row>
    <row r="32" spans="1:20" x14ac:dyDescent="0.3">
      <c r="A32" s="313" t="s">
        <v>1306</v>
      </c>
    </row>
    <row r="33" spans="6:13" ht="14.4" customHeight="1" x14ac:dyDescent="0.3">
      <c r="F33" s="731" t="s">
        <v>1209</v>
      </c>
      <c r="G33" s="731"/>
      <c r="H33" s="731"/>
      <c r="I33" s="731"/>
      <c r="J33" s="731"/>
      <c r="K33" s="731"/>
      <c r="L33" s="731"/>
      <c r="M33" s="731"/>
    </row>
    <row r="34" spans="6:13" x14ac:dyDescent="0.3">
      <c r="F34" s="731"/>
      <c r="G34" s="731"/>
      <c r="H34" s="731"/>
      <c r="I34" s="731"/>
      <c r="J34" s="731"/>
      <c r="K34" s="731"/>
      <c r="L34" s="731"/>
      <c r="M34" s="731"/>
    </row>
    <row r="35" spans="6:13" x14ac:dyDescent="0.3">
      <c r="F35" s="318"/>
    </row>
  </sheetData>
  <sheetProtection algorithmName="SHA-512" hashValue="IOTINOKDXvF0coFSB77vo2LJudYL3T4ae419hcjPaEnGEjR0L1ZzGJLrYIOhQVnolUyAQWkdfiVlBH7fj9wkxw==" saltValue="M90XyJfEWLeNO6AIZC04dw==" spinCount="100000" sheet="1" objects="1" scenarios="1"/>
  <mergeCells count="34">
    <mergeCell ref="F5:M8"/>
    <mergeCell ref="F10:M11"/>
    <mergeCell ref="F13:I13"/>
    <mergeCell ref="J13:K13"/>
    <mergeCell ref="L13:M13"/>
    <mergeCell ref="J18:M18"/>
    <mergeCell ref="F19:M19"/>
    <mergeCell ref="F33:M34"/>
    <mergeCell ref="F23:M23"/>
    <mergeCell ref="F24:M24"/>
    <mergeCell ref="F25:M25"/>
    <mergeCell ref="F26:M26"/>
    <mergeCell ref="F27:M27"/>
    <mergeCell ref="F28:M28"/>
    <mergeCell ref="F29:I29"/>
    <mergeCell ref="J29:M29"/>
    <mergeCell ref="F30:I31"/>
    <mergeCell ref="J30:M31"/>
    <mergeCell ref="O14:T22"/>
    <mergeCell ref="L14:M14"/>
    <mergeCell ref="F15:G15"/>
    <mergeCell ref="H16:I16"/>
    <mergeCell ref="J16:K16"/>
    <mergeCell ref="L16:M16"/>
    <mergeCell ref="F14:I14"/>
    <mergeCell ref="J14:K14"/>
    <mergeCell ref="F20:M22"/>
    <mergeCell ref="H15:I15"/>
    <mergeCell ref="J15:K15"/>
    <mergeCell ref="L15:M15"/>
    <mergeCell ref="F16:G16"/>
    <mergeCell ref="F17:I17"/>
    <mergeCell ref="J17:M17"/>
    <mergeCell ref="F18:I18"/>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CE35A-081F-4F67-B01C-D5F93C6673D3}">
  <sheetPr>
    <tabColor rgb="FF00B050"/>
  </sheetPr>
  <dimension ref="A1"/>
  <sheetViews>
    <sheetView showGridLines="0" zoomScale="80" zoomScaleNormal="80" workbookViewId="0"/>
  </sheetViews>
  <sheetFormatPr baseColWidth="10" defaultColWidth="8.88671875" defaultRowHeight="14.4" x14ac:dyDescent="0.3"/>
  <cols>
    <col min="1" max="11" width="8.88671875" style="446"/>
    <col min="12" max="12" width="13.44140625" style="446" customWidth="1"/>
    <col min="13" max="16384" width="8.88671875" style="446"/>
  </cols>
  <sheetData/>
  <sheetProtection algorithmName="SHA-512" hashValue="SGQJcQamDH9yLV/ktIE0MAhDV4ZM+/pu4+WYIq7EX8Hju6QQy8ejAolkSLCmtIhZJorJmHXFeVYbcjoKtakS3A==" saltValue="h8ZG1FjN5uognCdQue4e5w=="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70DB6-B5E8-4D93-9EC8-7AFDE0F91DF7}">
  <sheetPr codeName="Sheet6"/>
  <dimension ref="A2:B5"/>
  <sheetViews>
    <sheetView workbookViewId="0">
      <selection activeCell="B9" sqref="B9"/>
    </sheetView>
  </sheetViews>
  <sheetFormatPr baseColWidth="10" defaultColWidth="9.109375" defaultRowHeight="14.4" x14ac:dyDescent="0.3"/>
  <cols>
    <col min="1" max="1" width="22" customWidth="1"/>
    <col min="2" max="2" width="24" customWidth="1"/>
    <col min="3" max="3" width="14.44140625" customWidth="1"/>
  </cols>
  <sheetData>
    <row r="2" spans="1:2" x14ac:dyDescent="0.3">
      <c r="A2" t="s">
        <v>301</v>
      </c>
    </row>
    <row r="3" spans="1:2" x14ac:dyDescent="0.3">
      <c r="A3" t="s">
        <v>302</v>
      </c>
      <c r="B3" t="s">
        <v>303</v>
      </c>
    </row>
    <row r="4" spans="1:2" x14ac:dyDescent="0.3">
      <c r="A4" t="s">
        <v>304</v>
      </c>
    </row>
    <row r="5" spans="1:2" x14ac:dyDescent="0.3">
      <c r="A5" t="s">
        <v>305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6135E-A286-4BDB-AFE7-4D76A1CEF604}">
  <sheetPr codeName="Sheet7"/>
  <dimension ref="A2:K112"/>
  <sheetViews>
    <sheetView zoomScale="68" zoomScaleNormal="68" workbookViewId="0">
      <pane xSplit="1" ySplit="2" topLeftCell="G5" activePane="bottomRight" state="frozen"/>
      <selection pane="topRight" activeCell="B1" sqref="B1"/>
      <selection pane="bottomLeft" activeCell="A3" sqref="A3"/>
      <selection pane="bottomRight" activeCell="G7" sqref="G7"/>
    </sheetView>
  </sheetViews>
  <sheetFormatPr baseColWidth="10" defaultColWidth="9.109375" defaultRowHeight="14.4" x14ac:dyDescent="0.3"/>
  <cols>
    <col min="1" max="1" width="8.6640625" hidden="1" customWidth="1"/>
    <col min="2" max="2" width="18.5546875" customWidth="1"/>
    <col min="3" max="3" width="22.5546875" customWidth="1"/>
    <col min="4" max="4" width="31.44140625" customWidth="1"/>
    <col min="5" max="5" width="30.6640625" customWidth="1"/>
    <col min="6" max="6" width="50.44140625" customWidth="1"/>
    <col min="7" max="7" width="40.6640625" customWidth="1"/>
    <col min="8" max="8" width="11.6640625" customWidth="1"/>
    <col min="9" max="9" width="16.5546875" customWidth="1"/>
    <col min="10" max="10" width="66.109375" customWidth="1"/>
    <col min="11" max="11" width="78" customWidth="1"/>
    <col min="12" max="16384" width="9.109375" style="130"/>
  </cols>
  <sheetData>
    <row r="2" spans="1:11" ht="46.8" x14ac:dyDescent="0.3">
      <c r="B2" s="282" t="s">
        <v>306</v>
      </c>
      <c r="C2" s="82" t="s">
        <v>307</v>
      </c>
      <c r="D2" s="282" t="s">
        <v>308</v>
      </c>
      <c r="E2" s="82" t="s">
        <v>9</v>
      </c>
      <c r="F2" s="282" t="s">
        <v>309</v>
      </c>
      <c r="G2" s="82" t="s">
        <v>10</v>
      </c>
      <c r="H2" s="282" t="s">
        <v>11</v>
      </c>
      <c r="I2" s="282" t="s">
        <v>12</v>
      </c>
      <c r="J2" s="82" t="s">
        <v>13</v>
      </c>
      <c r="K2" s="82" t="s">
        <v>14</v>
      </c>
    </row>
    <row r="3" spans="1:11" ht="19.5" customHeight="1" x14ac:dyDescent="0.3">
      <c r="A3" s="79"/>
      <c r="B3" s="83" t="s">
        <v>310</v>
      </c>
      <c r="C3" s="80"/>
      <c r="D3" s="80"/>
      <c r="E3" s="80"/>
      <c r="F3" s="81"/>
      <c r="G3" s="80"/>
      <c r="H3" s="80"/>
      <c r="I3" s="80"/>
      <c r="J3" s="80"/>
      <c r="K3" s="80"/>
    </row>
    <row r="4" spans="1:11" ht="83.25" customHeight="1" x14ac:dyDescent="0.3">
      <c r="A4" s="79"/>
      <c r="B4" s="74"/>
      <c r="C4" s="74" t="s">
        <v>311</v>
      </c>
      <c r="D4" s="74" t="s">
        <v>312</v>
      </c>
      <c r="E4" s="74" t="s">
        <v>313</v>
      </c>
      <c r="F4" s="74" t="s">
        <v>15</v>
      </c>
      <c r="G4" s="366" t="s">
        <v>314</v>
      </c>
      <c r="H4" s="366" t="s">
        <v>61</v>
      </c>
      <c r="I4" s="366"/>
      <c r="J4" s="91" t="s">
        <v>315</v>
      </c>
      <c r="K4" s="74"/>
    </row>
    <row r="5" spans="1:11" ht="83.25" customHeight="1" x14ac:dyDescent="0.3">
      <c r="A5" s="79"/>
      <c r="B5" s="74"/>
      <c r="C5" s="74" t="s">
        <v>311</v>
      </c>
      <c r="D5" s="74" t="s">
        <v>312</v>
      </c>
      <c r="E5" s="74" t="s">
        <v>313</v>
      </c>
      <c r="F5" s="74" t="s">
        <v>15</v>
      </c>
      <c r="G5" s="366" t="s">
        <v>314</v>
      </c>
      <c r="H5" s="366" t="s">
        <v>39</v>
      </c>
      <c r="I5" s="366"/>
      <c r="J5" s="91" t="s">
        <v>316</v>
      </c>
      <c r="K5" s="74"/>
    </row>
    <row r="6" spans="1:11" s="79" customFormat="1" ht="15.6" x14ac:dyDescent="0.3">
      <c r="B6" s="71" t="s">
        <v>317</v>
      </c>
      <c r="C6" s="72"/>
      <c r="D6" s="56"/>
      <c r="E6" s="56"/>
      <c r="F6" s="56"/>
      <c r="G6" s="56"/>
      <c r="H6" s="56"/>
      <c r="I6" s="56"/>
      <c r="J6" s="56"/>
      <c r="K6" s="9"/>
    </row>
    <row r="7" spans="1:11" s="79" customFormat="1" ht="41.4" x14ac:dyDescent="0.3">
      <c r="B7" s="76"/>
      <c r="C7" s="76" t="s">
        <v>318</v>
      </c>
      <c r="D7" s="74" t="s">
        <v>312</v>
      </c>
      <c r="E7" s="76"/>
      <c r="F7" s="74" t="s">
        <v>15</v>
      </c>
      <c r="G7" s="62" t="s">
        <v>319</v>
      </c>
      <c r="H7" s="62"/>
      <c r="I7" s="92"/>
      <c r="J7" s="92" t="s">
        <v>320</v>
      </c>
      <c r="K7" s="74"/>
    </row>
    <row r="8" spans="1:11" s="131" customFormat="1" ht="55.2" x14ac:dyDescent="0.3">
      <c r="A8" s="79"/>
      <c r="B8" s="75"/>
      <c r="C8" s="76" t="s">
        <v>318</v>
      </c>
      <c r="D8" s="74" t="s">
        <v>312</v>
      </c>
      <c r="E8" s="76"/>
      <c r="F8" s="74" t="s">
        <v>15</v>
      </c>
      <c r="G8" s="92" t="s">
        <v>321</v>
      </c>
      <c r="H8" s="92"/>
      <c r="I8" s="92"/>
      <c r="J8" s="92" t="s">
        <v>322</v>
      </c>
      <c r="K8" s="76"/>
    </row>
    <row r="9" spans="1:11" s="132" customFormat="1" ht="72" customHeight="1" x14ac:dyDescent="0.3">
      <c r="A9" s="113">
        <v>1</v>
      </c>
      <c r="B9" s="125" t="s">
        <v>323</v>
      </c>
      <c r="C9" s="113" t="s">
        <v>98</v>
      </c>
      <c r="D9" s="113" t="s">
        <v>20</v>
      </c>
      <c r="E9" s="116" t="s">
        <v>324</v>
      </c>
      <c r="F9" s="126" t="s">
        <v>23</v>
      </c>
      <c r="G9" s="127" t="s">
        <v>325</v>
      </c>
      <c r="H9" s="113" t="s">
        <v>61</v>
      </c>
      <c r="I9" s="113" t="s">
        <v>23</v>
      </c>
      <c r="J9" s="128" t="s">
        <v>326</v>
      </c>
      <c r="K9" s="113"/>
    </row>
    <row r="10" spans="1:11" s="132" customFormat="1" ht="72" customHeight="1" x14ac:dyDescent="0.3">
      <c r="A10" s="113">
        <v>1</v>
      </c>
      <c r="B10" s="125" t="s">
        <v>323</v>
      </c>
      <c r="C10" s="113" t="s">
        <v>98</v>
      </c>
      <c r="D10" s="113" t="s">
        <v>23</v>
      </c>
      <c r="E10" s="116" t="s">
        <v>324</v>
      </c>
      <c r="F10" s="126" t="s">
        <v>23</v>
      </c>
      <c r="G10" s="127" t="s">
        <v>325</v>
      </c>
      <c r="H10" s="113" t="s">
        <v>39</v>
      </c>
      <c r="I10" s="113" t="s">
        <v>23</v>
      </c>
      <c r="J10" s="128" t="s">
        <v>327</v>
      </c>
      <c r="K10" s="113"/>
    </row>
    <row r="11" spans="1:11" s="79" customFormat="1" ht="15.6" x14ac:dyDescent="0.3">
      <c r="B11" s="6" t="s">
        <v>328</v>
      </c>
      <c r="C11" s="10"/>
      <c r="D11" s="9"/>
      <c r="E11" s="9"/>
      <c r="F11" s="9"/>
      <c r="G11" s="9"/>
      <c r="H11" s="9"/>
      <c r="I11" s="9"/>
      <c r="J11" s="9"/>
      <c r="K11" s="9"/>
    </row>
    <row r="12" spans="1:11" s="79" customFormat="1" ht="69" x14ac:dyDescent="0.3">
      <c r="B12" s="77"/>
      <c r="C12" s="77" t="s">
        <v>329</v>
      </c>
      <c r="D12" s="77" t="s">
        <v>330</v>
      </c>
      <c r="E12" s="77" t="s">
        <v>331</v>
      </c>
      <c r="F12" s="77"/>
      <c r="G12" s="77" t="s">
        <v>332</v>
      </c>
      <c r="H12" s="77" t="s">
        <v>61</v>
      </c>
      <c r="I12" s="77" t="s">
        <v>20</v>
      </c>
      <c r="J12" s="77" t="s">
        <v>333</v>
      </c>
      <c r="K12" s="77"/>
    </row>
    <row r="13" spans="1:11" s="79" customFormat="1" ht="69" x14ac:dyDescent="0.3">
      <c r="B13" s="77"/>
      <c r="C13" s="77" t="s">
        <v>329</v>
      </c>
      <c r="D13" s="77" t="s">
        <v>330</v>
      </c>
      <c r="E13" s="77" t="s">
        <v>331</v>
      </c>
      <c r="F13" s="77"/>
      <c r="G13" s="77" t="s">
        <v>332</v>
      </c>
      <c r="H13" s="106" t="s">
        <v>334</v>
      </c>
      <c r="I13" s="106" t="s">
        <v>335</v>
      </c>
      <c r="J13" s="106" t="s">
        <v>336</v>
      </c>
      <c r="K13" s="77"/>
    </row>
    <row r="14" spans="1:11" s="79" customFormat="1" ht="55.2" x14ac:dyDescent="0.3">
      <c r="B14" s="77"/>
      <c r="C14" s="77" t="s">
        <v>329</v>
      </c>
      <c r="D14" s="77" t="s">
        <v>330</v>
      </c>
      <c r="E14" s="77" t="s">
        <v>337</v>
      </c>
      <c r="F14" s="77"/>
      <c r="G14" s="158" t="s">
        <v>338</v>
      </c>
      <c r="H14" s="161" t="s">
        <v>61</v>
      </c>
      <c r="I14" s="161"/>
      <c r="J14" s="161" t="s">
        <v>339</v>
      </c>
      <c r="K14" s="159"/>
    </row>
    <row r="15" spans="1:11" s="79" customFormat="1" ht="55.2" x14ac:dyDescent="0.3">
      <c r="B15" s="77"/>
      <c r="C15" s="77" t="s">
        <v>329</v>
      </c>
      <c r="D15" s="77" t="s">
        <v>330</v>
      </c>
      <c r="E15" s="77" t="s">
        <v>337</v>
      </c>
      <c r="F15" s="77"/>
      <c r="G15" s="158" t="s">
        <v>340</v>
      </c>
      <c r="H15" s="160" t="s">
        <v>95</v>
      </c>
      <c r="I15" s="160" t="s">
        <v>20</v>
      </c>
      <c r="J15" s="160" t="s">
        <v>341</v>
      </c>
      <c r="K15" s="77"/>
    </row>
    <row r="16" spans="1:11" s="79" customFormat="1" ht="55.2" x14ac:dyDescent="0.3">
      <c r="B16" s="77"/>
      <c r="C16" s="77" t="s">
        <v>329</v>
      </c>
      <c r="D16" s="77" t="s">
        <v>330</v>
      </c>
      <c r="E16" s="158" t="s">
        <v>342</v>
      </c>
      <c r="F16" s="160"/>
      <c r="G16" s="160" t="s">
        <v>115</v>
      </c>
      <c r="H16" s="160" t="s">
        <v>61</v>
      </c>
      <c r="I16" s="77" t="s">
        <v>23</v>
      </c>
      <c r="J16" s="77" t="s">
        <v>116</v>
      </c>
      <c r="K16" s="77"/>
    </row>
    <row r="17" spans="1:11" ht="55.2" x14ac:dyDescent="0.3">
      <c r="A17" s="77"/>
      <c r="B17" s="77"/>
      <c r="C17" s="77" t="s">
        <v>329</v>
      </c>
      <c r="D17" s="77" t="s">
        <v>330</v>
      </c>
      <c r="E17" s="158" t="s">
        <v>342</v>
      </c>
      <c r="F17" s="77"/>
      <c r="G17" s="160" t="s">
        <v>115</v>
      </c>
      <c r="H17" s="77" t="s">
        <v>39</v>
      </c>
      <c r="I17" s="77" t="s">
        <v>23</v>
      </c>
      <c r="J17" s="77" t="s">
        <v>118</v>
      </c>
      <c r="K17" s="77"/>
    </row>
    <row r="18" spans="1:11" ht="36" customHeight="1" x14ac:dyDescent="0.3">
      <c r="A18" s="170"/>
      <c r="B18" s="168"/>
      <c r="C18" s="168" t="s">
        <v>343</v>
      </c>
      <c r="D18" s="168" t="s">
        <v>312</v>
      </c>
      <c r="E18" s="171" t="s">
        <v>344</v>
      </c>
      <c r="F18" s="168"/>
      <c r="G18" s="172" t="s">
        <v>123</v>
      </c>
      <c r="H18" s="168" t="s">
        <v>33</v>
      </c>
      <c r="I18" s="168" t="s">
        <v>23</v>
      </c>
      <c r="J18" s="168" t="s">
        <v>339</v>
      </c>
      <c r="K18" s="170"/>
    </row>
    <row r="19" spans="1:11" ht="44.25" customHeight="1" x14ac:dyDescent="0.3">
      <c r="A19" s="170"/>
      <c r="B19" s="168"/>
      <c r="C19" s="168" t="s">
        <v>343</v>
      </c>
      <c r="D19" s="168" t="s">
        <v>312</v>
      </c>
      <c r="E19" s="171" t="s">
        <v>344</v>
      </c>
      <c r="F19" s="168"/>
      <c r="G19" s="172" t="s">
        <v>123</v>
      </c>
      <c r="H19" s="168" t="s">
        <v>39</v>
      </c>
      <c r="I19" s="168" t="s">
        <v>137</v>
      </c>
      <c r="J19" s="169" t="s">
        <v>345</v>
      </c>
      <c r="K19" s="170"/>
    </row>
    <row r="20" spans="1:11" ht="96.6" x14ac:dyDescent="0.3">
      <c r="A20" s="170"/>
      <c r="B20" s="168"/>
      <c r="C20" s="168" t="s">
        <v>343</v>
      </c>
      <c r="D20" s="168" t="s">
        <v>312</v>
      </c>
      <c r="E20" s="171" t="s">
        <v>344</v>
      </c>
      <c r="F20" s="168"/>
      <c r="G20" s="172" t="s">
        <v>123</v>
      </c>
      <c r="H20" s="168" t="s">
        <v>39</v>
      </c>
      <c r="I20" s="168" t="s">
        <v>346</v>
      </c>
      <c r="J20" s="169" t="s">
        <v>347</v>
      </c>
      <c r="K20" s="170"/>
    </row>
    <row r="21" spans="1:11" s="79" customFormat="1" ht="179.4" x14ac:dyDescent="0.3">
      <c r="B21" s="84"/>
      <c r="C21" s="84" t="s">
        <v>348</v>
      </c>
      <c r="D21" s="84" t="s">
        <v>312</v>
      </c>
      <c r="E21" s="84" t="s">
        <v>120</v>
      </c>
      <c r="F21" s="84"/>
      <c r="G21" s="84" t="s">
        <v>349</v>
      </c>
      <c r="H21" s="84" t="s">
        <v>61</v>
      </c>
      <c r="I21" s="84" t="s">
        <v>23</v>
      </c>
      <c r="J21" s="84" t="s">
        <v>333</v>
      </c>
      <c r="K21" s="85"/>
    </row>
    <row r="22" spans="1:11" s="79" customFormat="1" ht="97.5" customHeight="1" x14ac:dyDescent="0.3">
      <c r="B22" s="84"/>
      <c r="C22" s="84" t="s">
        <v>348</v>
      </c>
      <c r="D22" s="84" t="s">
        <v>312</v>
      </c>
      <c r="E22" s="84" t="s">
        <v>120</v>
      </c>
      <c r="F22" s="84"/>
      <c r="G22" s="84" t="s">
        <v>350</v>
      </c>
      <c r="H22" s="84" t="s">
        <v>39</v>
      </c>
      <c r="I22" s="84" t="s">
        <v>137</v>
      </c>
      <c r="J22" s="167" t="s">
        <v>351</v>
      </c>
      <c r="K22" s="85"/>
    </row>
    <row r="23" spans="1:11" s="79" customFormat="1" ht="179.4" x14ac:dyDescent="0.3">
      <c r="B23" s="84"/>
      <c r="C23" s="84" t="s">
        <v>348</v>
      </c>
      <c r="D23" s="84" t="s">
        <v>312</v>
      </c>
      <c r="E23" s="84" t="s">
        <v>120</v>
      </c>
      <c r="F23" s="84"/>
      <c r="G23" s="84" t="s">
        <v>352</v>
      </c>
      <c r="H23" s="168" t="s">
        <v>95</v>
      </c>
      <c r="I23" s="168" t="s">
        <v>346</v>
      </c>
      <c r="J23" s="169" t="s">
        <v>353</v>
      </c>
      <c r="K23" s="85"/>
    </row>
    <row r="24" spans="1:11" s="79" customFormat="1" ht="41.4" x14ac:dyDescent="0.3">
      <c r="B24" s="86"/>
      <c r="C24" s="86" t="s">
        <v>127</v>
      </c>
      <c r="D24" s="86" t="s">
        <v>312</v>
      </c>
      <c r="E24" s="86" t="s">
        <v>127</v>
      </c>
      <c r="F24" s="86"/>
      <c r="G24" s="86" t="s">
        <v>354</v>
      </c>
      <c r="H24" s="86" t="s">
        <v>61</v>
      </c>
      <c r="I24" s="86" t="s">
        <v>23</v>
      </c>
      <c r="J24" s="86" t="s">
        <v>333</v>
      </c>
      <c r="K24" s="87"/>
    </row>
    <row r="25" spans="1:11" s="79" customFormat="1" ht="41.4" x14ac:dyDescent="0.3">
      <c r="B25" s="86"/>
      <c r="C25" s="86" t="s">
        <v>127</v>
      </c>
      <c r="D25" s="86" t="s">
        <v>312</v>
      </c>
      <c r="E25" s="86" t="s">
        <v>127</v>
      </c>
      <c r="F25" s="86"/>
      <c r="G25" s="173" t="s">
        <v>354</v>
      </c>
      <c r="H25" s="173" t="s">
        <v>39</v>
      </c>
      <c r="I25" s="86" t="s">
        <v>137</v>
      </c>
      <c r="J25" s="174" t="s">
        <v>355</v>
      </c>
      <c r="K25" s="88"/>
    </row>
    <row r="26" spans="1:11" s="79" customFormat="1" ht="179.4" x14ac:dyDescent="0.3">
      <c r="B26" s="86"/>
      <c r="C26" s="86" t="s">
        <v>127</v>
      </c>
      <c r="D26" s="86" t="s">
        <v>312</v>
      </c>
      <c r="E26" s="86" t="s">
        <v>127</v>
      </c>
      <c r="F26" s="86"/>
      <c r="G26" s="173" t="s">
        <v>356</v>
      </c>
      <c r="H26" s="86" t="s">
        <v>39</v>
      </c>
      <c r="I26" s="86" t="s">
        <v>346</v>
      </c>
      <c r="J26" s="174" t="s">
        <v>357</v>
      </c>
      <c r="K26" s="87"/>
    </row>
    <row r="27" spans="1:11" s="79" customFormat="1" ht="27.6" x14ac:dyDescent="0.3">
      <c r="B27" s="89"/>
      <c r="C27" s="89" t="s">
        <v>358</v>
      </c>
      <c r="D27" s="89" t="s">
        <v>312</v>
      </c>
      <c r="E27" s="89" t="s">
        <v>129</v>
      </c>
      <c r="F27" s="89"/>
      <c r="G27" s="89" t="s">
        <v>133</v>
      </c>
      <c r="H27" s="89" t="s">
        <v>61</v>
      </c>
      <c r="I27" s="89" t="s">
        <v>359</v>
      </c>
      <c r="J27" s="89" t="s">
        <v>360</v>
      </c>
      <c r="K27" s="90"/>
    </row>
    <row r="28" spans="1:11" s="79" customFormat="1" ht="27.6" x14ac:dyDescent="0.3">
      <c r="B28" s="89"/>
      <c r="C28" s="89" t="s">
        <v>358</v>
      </c>
      <c r="D28" s="89" t="s">
        <v>312</v>
      </c>
      <c r="E28" s="89" t="s">
        <v>129</v>
      </c>
      <c r="F28" s="89"/>
      <c r="G28" s="89" t="s">
        <v>133</v>
      </c>
      <c r="H28" s="89" t="s">
        <v>61</v>
      </c>
      <c r="I28" s="89" t="s">
        <v>361</v>
      </c>
      <c r="J28" s="89" t="s">
        <v>333</v>
      </c>
      <c r="K28" s="90"/>
    </row>
    <row r="29" spans="1:11" s="79" customFormat="1" ht="179.4" x14ac:dyDescent="0.3">
      <c r="B29" s="89"/>
      <c r="C29" s="89" t="s">
        <v>358</v>
      </c>
      <c r="D29" s="89" t="s">
        <v>312</v>
      </c>
      <c r="E29" s="89" t="s">
        <v>129</v>
      </c>
      <c r="F29" s="89"/>
      <c r="G29" s="89" t="s">
        <v>133</v>
      </c>
      <c r="H29" s="89" t="s">
        <v>95</v>
      </c>
      <c r="I29" s="89" t="s">
        <v>20</v>
      </c>
      <c r="J29" s="89" t="s">
        <v>362</v>
      </c>
      <c r="K29" s="90"/>
    </row>
    <row r="30" spans="1:11" s="79" customFormat="1" ht="27.6" x14ac:dyDescent="0.3">
      <c r="B30" s="89"/>
      <c r="C30" s="89" t="s">
        <v>358</v>
      </c>
      <c r="D30" s="89" t="s">
        <v>312</v>
      </c>
      <c r="E30" s="89" t="s">
        <v>129</v>
      </c>
      <c r="F30" s="89"/>
      <c r="G30" s="89" t="s">
        <v>133</v>
      </c>
      <c r="H30" s="89" t="s">
        <v>39</v>
      </c>
      <c r="I30" s="89" t="s">
        <v>23</v>
      </c>
      <c r="J30" s="89" t="s">
        <v>363</v>
      </c>
      <c r="K30" s="90"/>
    </row>
    <row r="31" spans="1:11" s="79" customFormat="1" ht="41.4" x14ac:dyDescent="0.3">
      <c r="B31" s="89"/>
      <c r="C31" s="89" t="s">
        <v>358</v>
      </c>
      <c r="D31" s="89" t="s">
        <v>147</v>
      </c>
      <c r="E31" s="89" t="s">
        <v>140</v>
      </c>
      <c r="F31" s="89"/>
      <c r="G31" s="162" t="s">
        <v>364</v>
      </c>
      <c r="H31" s="162" t="s">
        <v>365</v>
      </c>
      <c r="I31" s="162" t="s">
        <v>366</v>
      </c>
      <c r="J31" s="162" t="s">
        <v>367</v>
      </c>
      <c r="K31" s="90"/>
    </row>
    <row r="32" spans="1:11" s="79" customFormat="1" ht="41.4" x14ac:dyDescent="0.3">
      <c r="B32" s="89"/>
      <c r="C32" s="89" t="s">
        <v>358</v>
      </c>
      <c r="D32" s="89" t="s">
        <v>147</v>
      </c>
      <c r="E32" s="89" t="s">
        <v>140</v>
      </c>
      <c r="F32" s="89"/>
      <c r="G32" s="162" t="s">
        <v>364</v>
      </c>
      <c r="H32" s="162" t="s">
        <v>365</v>
      </c>
      <c r="I32" s="162" t="s">
        <v>368</v>
      </c>
      <c r="J32" s="162" t="s">
        <v>149</v>
      </c>
    </row>
    <row r="33" spans="2:11" s="79" customFormat="1" ht="110.4" x14ac:dyDescent="0.3">
      <c r="B33" s="89"/>
      <c r="C33" s="89" t="s">
        <v>358</v>
      </c>
      <c r="D33" s="89" t="s">
        <v>147</v>
      </c>
      <c r="E33" s="89" t="s">
        <v>140</v>
      </c>
      <c r="F33" s="89"/>
      <c r="G33" s="162" t="s">
        <v>364</v>
      </c>
      <c r="H33" s="89" t="s">
        <v>95</v>
      </c>
      <c r="I33" s="89" t="s">
        <v>20</v>
      </c>
      <c r="J33" s="162" t="s">
        <v>369</v>
      </c>
      <c r="K33" s="90"/>
    </row>
    <row r="34" spans="2:11" s="79" customFormat="1" ht="138" x14ac:dyDescent="0.3">
      <c r="B34" s="89"/>
      <c r="C34" s="89" t="s">
        <v>358</v>
      </c>
      <c r="D34" s="89" t="s">
        <v>147</v>
      </c>
      <c r="E34" s="89" t="s">
        <v>140</v>
      </c>
      <c r="F34" s="89"/>
      <c r="G34" s="162" t="s">
        <v>364</v>
      </c>
      <c r="H34" s="89" t="s">
        <v>95</v>
      </c>
      <c r="I34" s="89" t="s">
        <v>370</v>
      </c>
      <c r="J34" s="162" t="s">
        <v>371</v>
      </c>
      <c r="K34" s="90"/>
    </row>
    <row r="35" spans="2:11" s="79" customFormat="1" ht="41.4" x14ac:dyDescent="0.3">
      <c r="B35" s="89"/>
      <c r="C35" s="89" t="s">
        <v>358</v>
      </c>
      <c r="D35" s="89" t="s">
        <v>372</v>
      </c>
      <c r="E35" s="89" t="s">
        <v>140</v>
      </c>
      <c r="F35" s="89"/>
      <c r="G35" s="162" t="s">
        <v>373</v>
      </c>
      <c r="H35" s="89" t="s">
        <v>33</v>
      </c>
      <c r="I35" s="89" t="s">
        <v>370</v>
      </c>
      <c r="J35" s="89" t="s">
        <v>374</v>
      </c>
      <c r="K35" s="90"/>
    </row>
    <row r="36" spans="2:11" s="79" customFormat="1" ht="41.4" x14ac:dyDescent="0.3">
      <c r="B36" s="89"/>
      <c r="C36" s="89" t="s">
        <v>358</v>
      </c>
      <c r="D36" s="89" t="s">
        <v>375</v>
      </c>
      <c r="E36" s="89" t="s">
        <v>140</v>
      </c>
      <c r="F36" s="89"/>
      <c r="G36" s="162" t="s">
        <v>373</v>
      </c>
      <c r="H36" s="89" t="s">
        <v>33</v>
      </c>
      <c r="I36" s="89" t="s">
        <v>376</v>
      </c>
      <c r="J36" s="89" t="s">
        <v>377</v>
      </c>
      <c r="K36" s="90"/>
    </row>
    <row r="37" spans="2:11" s="79" customFormat="1" ht="41.4" x14ac:dyDescent="0.3">
      <c r="B37" s="89"/>
      <c r="C37" s="89" t="s">
        <v>358</v>
      </c>
      <c r="D37" s="89" t="s">
        <v>378</v>
      </c>
      <c r="E37" s="89" t="s">
        <v>140</v>
      </c>
      <c r="F37" s="89"/>
      <c r="G37" s="162" t="s">
        <v>373</v>
      </c>
      <c r="H37" s="89" t="s">
        <v>19</v>
      </c>
      <c r="I37" s="89" t="s">
        <v>370</v>
      </c>
      <c r="J37" s="89" t="s">
        <v>379</v>
      </c>
      <c r="K37" s="90"/>
    </row>
    <row r="38" spans="2:11" s="79" customFormat="1" ht="41.4" x14ac:dyDescent="0.3">
      <c r="B38" s="89"/>
      <c r="C38" s="89" t="s">
        <v>358</v>
      </c>
      <c r="D38" s="89" t="s">
        <v>380</v>
      </c>
      <c r="E38" s="89" t="s">
        <v>140</v>
      </c>
      <c r="G38" s="162" t="s">
        <v>373</v>
      </c>
      <c r="H38" s="89" t="s">
        <v>19</v>
      </c>
      <c r="I38" s="89" t="s">
        <v>376</v>
      </c>
      <c r="J38" s="89" t="s">
        <v>381</v>
      </c>
      <c r="K38" s="90"/>
    </row>
    <row r="39" spans="2:11" s="79" customFormat="1" ht="96.6" x14ac:dyDescent="0.3">
      <c r="B39" s="89"/>
      <c r="C39" s="89" t="s">
        <v>358</v>
      </c>
      <c r="D39" s="89" t="s">
        <v>382</v>
      </c>
      <c r="E39" s="89" t="s">
        <v>153</v>
      </c>
      <c r="F39" s="89"/>
      <c r="G39" s="162" t="s">
        <v>160</v>
      </c>
      <c r="H39" s="89" t="s">
        <v>95</v>
      </c>
      <c r="I39" s="89" t="s">
        <v>359</v>
      </c>
      <c r="J39" s="162" t="s">
        <v>383</v>
      </c>
      <c r="K39" s="90"/>
    </row>
    <row r="40" spans="2:11" s="79" customFormat="1" ht="55.2" x14ac:dyDescent="0.3">
      <c r="B40" s="89"/>
      <c r="C40" s="89" t="s">
        <v>358</v>
      </c>
      <c r="D40" s="89" t="s">
        <v>382</v>
      </c>
      <c r="E40" s="89" t="s">
        <v>153</v>
      </c>
      <c r="F40" s="89"/>
      <c r="G40" s="162" t="s">
        <v>160</v>
      </c>
      <c r="H40" s="89" t="s">
        <v>95</v>
      </c>
      <c r="I40" s="89" t="s">
        <v>384</v>
      </c>
      <c r="J40" s="162" t="s">
        <v>163</v>
      </c>
      <c r="K40" s="90"/>
    </row>
    <row r="41" spans="2:11" s="79" customFormat="1" ht="55.2" x14ac:dyDescent="0.3">
      <c r="B41" s="89"/>
      <c r="C41" s="89" t="s">
        <v>358</v>
      </c>
      <c r="D41" s="89" t="s">
        <v>382</v>
      </c>
      <c r="E41" s="89" t="s">
        <v>153</v>
      </c>
      <c r="F41" s="89"/>
      <c r="G41" s="162" t="s">
        <v>160</v>
      </c>
      <c r="H41" s="89" t="s">
        <v>61</v>
      </c>
      <c r="I41" s="89" t="s">
        <v>137</v>
      </c>
      <c r="J41" s="89" t="s">
        <v>327</v>
      </c>
      <c r="K41" s="90"/>
    </row>
    <row r="42" spans="2:11" s="79" customFormat="1" ht="55.2" x14ac:dyDescent="0.3">
      <c r="B42" s="89"/>
      <c r="C42" s="89" t="s">
        <v>358</v>
      </c>
      <c r="D42" s="89" t="s">
        <v>382</v>
      </c>
      <c r="E42" s="89" t="s">
        <v>157</v>
      </c>
      <c r="F42" s="89"/>
      <c r="G42" s="162" t="s">
        <v>160</v>
      </c>
      <c r="H42" s="89" t="s">
        <v>61</v>
      </c>
      <c r="I42" s="89" t="s">
        <v>385</v>
      </c>
      <c r="J42" s="162" t="s">
        <v>164</v>
      </c>
      <c r="K42" s="90"/>
    </row>
    <row r="43" spans="2:11" s="79" customFormat="1" ht="207" x14ac:dyDescent="0.3">
      <c r="B43" s="89"/>
      <c r="C43" s="89" t="s">
        <v>358</v>
      </c>
      <c r="D43" s="89" t="s">
        <v>312</v>
      </c>
      <c r="E43" s="89" t="s">
        <v>165</v>
      </c>
      <c r="F43" s="89"/>
      <c r="G43" s="89" t="s">
        <v>386</v>
      </c>
      <c r="H43" s="89" t="s">
        <v>22</v>
      </c>
      <c r="I43" s="89" t="s">
        <v>20</v>
      </c>
      <c r="J43" s="162" t="s">
        <v>387</v>
      </c>
      <c r="K43" s="90"/>
    </row>
    <row r="44" spans="2:11" s="79" customFormat="1" ht="41.4" x14ac:dyDescent="0.3">
      <c r="B44" s="89"/>
      <c r="C44" s="89" t="s">
        <v>358</v>
      </c>
      <c r="D44" s="89" t="s">
        <v>312</v>
      </c>
      <c r="E44" s="89" t="s">
        <v>165</v>
      </c>
      <c r="F44" s="89"/>
      <c r="G44" s="89" t="s">
        <v>388</v>
      </c>
      <c r="H44" s="162" t="s">
        <v>19</v>
      </c>
      <c r="I44" s="89" t="s">
        <v>20</v>
      </c>
      <c r="J44" s="162" t="s">
        <v>389</v>
      </c>
      <c r="K44" s="90"/>
    </row>
    <row r="45" spans="2:11" s="79" customFormat="1" ht="82.8" x14ac:dyDescent="0.3">
      <c r="B45" s="89"/>
      <c r="C45" s="89" t="s">
        <v>358</v>
      </c>
      <c r="D45" s="89" t="s">
        <v>312</v>
      </c>
      <c r="E45" s="89" t="s">
        <v>165</v>
      </c>
      <c r="F45" s="89"/>
      <c r="G45" s="89" t="s">
        <v>388</v>
      </c>
      <c r="H45" s="89" t="s">
        <v>95</v>
      </c>
      <c r="I45" s="89" t="s">
        <v>370</v>
      </c>
      <c r="J45" s="89" t="s">
        <v>390</v>
      </c>
      <c r="K45" s="90"/>
    </row>
    <row r="46" spans="2:11" s="79" customFormat="1" ht="27.6" x14ac:dyDescent="0.3">
      <c r="B46" s="89"/>
      <c r="C46" s="89" t="s">
        <v>358</v>
      </c>
      <c r="D46" s="89" t="s">
        <v>312</v>
      </c>
      <c r="E46" s="89" t="s">
        <v>165</v>
      </c>
      <c r="F46" s="166"/>
      <c r="G46" s="89" t="s">
        <v>388</v>
      </c>
      <c r="H46" s="89" t="s">
        <v>95</v>
      </c>
      <c r="I46" s="89" t="s">
        <v>391</v>
      </c>
      <c r="J46" s="89" t="s">
        <v>327</v>
      </c>
      <c r="K46" s="90"/>
    </row>
    <row r="47" spans="2:11" s="165" customFormat="1" ht="27.6" x14ac:dyDescent="0.3">
      <c r="B47" s="73"/>
      <c r="C47" s="76" t="s">
        <v>392</v>
      </c>
      <c r="D47" s="76" t="s">
        <v>393</v>
      </c>
      <c r="E47" s="76" t="s">
        <v>174</v>
      </c>
      <c r="F47" s="76" t="s">
        <v>394</v>
      </c>
      <c r="G47" s="76" t="s">
        <v>395</v>
      </c>
      <c r="H47" s="76" t="s">
        <v>39</v>
      </c>
      <c r="I47" s="76" t="s">
        <v>23</v>
      </c>
      <c r="J47" s="76" t="s">
        <v>333</v>
      </c>
      <c r="K47" s="164"/>
    </row>
    <row r="48" spans="2:11" s="165" customFormat="1" ht="41.4" x14ac:dyDescent="0.3">
      <c r="B48" s="73"/>
      <c r="C48" s="76" t="s">
        <v>392</v>
      </c>
      <c r="D48" s="76" t="s">
        <v>393</v>
      </c>
      <c r="E48" s="76" t="s">
        <v>174</v>
      </c>
      <c r="F48" s="76" t="s">
        <v>394</v>
      </c>
      <c r="G48" s="76" t="s">
        <v>395</v>
      </c>
      <c r="H48" s="76" t="s">
        <v>61</v>
      </c>
      <c r="I48" s="76" t="s">
        <v>20</v>
      </c>
      <c r="J48" s="76" t="s">
        <v>396</v>
      </c>
      <c r="K48" s="164"/>
    </row>
    <row r="49" spans="2:11" s="165" customFormat="1" ht="248.4" x14ac:dyDescent="0.3">
      <c r="B49" s="73"/>
      <c r="C49" s="76" t="s">
        <v>392</v>
      </c>
      <c r="D49" s="76" t="s">
        <v>393</v>
      </c>
      <c r="E49" s="76" t="s">
        <v>174</v>
      </c>
      <c r="F49" s="76" t="s">
        <v>394</v>
      </c>
      <c r="G49" s="76" t="s">
        <v>395</v>
      </c>
      <c r="H49" s="76" t="s">
        <v>61</v>
      </c>
      <c r="I49" s="76" t="s">
        <v>370</v>
      </c>
      <c r="J49" s="76" t="s">
        <v>397</v>
      </c>
      <c r="K49" s="164"/>
    </row>
    <row r="50" spans="2:11" s="165" customFormat="1" ht="15.6" x14ac:dyDescent="0.3">
      <c r="B50" s="73"/>
      <c r="C50" s="76"/>
      <c r="D50" s="76" t="s">
        <v>393</v>
      </c>
      <c r="E50" s="76" t="s">
        <v>183</v>
      </c>
      <c r="F50" s="76" t="s">
        <v>394</v>
      </c>
      <c r="G50" s="76" t="s">
        <v>186</v>
      </c>
      <c r="H50" s="76" t="s">
        <v>39</v>
      </c>
      <c r="I50" s="76" t="s">
        <v>23</v>
      </c>
      <c r="J50" s="76" t="s">
        <v>398</v>
      </c>
      <c r="K50" s="164"/>
    </row>
    <row r="51" spans="2:11" s="165" customFormat="1" ht="138" x14ac:dyDescent="0.3">
      <c r="B51" s="73"/>
      <c r="C51" s="76" t="s">
        <v>392</v>
      </c>
      <c r="D51" s="76" t="s">
        <v>393</v>
      </c>
      <c r="E51" s="76" t="s">
        <v>183</v>
      </c>
      <c r="F51" s="76" t="s">
        <v>394</v>
      </c>
      <c r="G51" s="76" t="s">
        <v>186</v>
      </c>
      <c r="H51" s="76" t="s">
        <v>61</v>
      </c>
      <c r="I51" s="76" t="s">
        <v>23</v>
      </c>
      <c r="J51" s="76" t="s">
        <v>399</v>
      </c>
      <c r="K51" s="164"/>
    </row>
    <row r="52" spans="2:11" s="165" customFormat="1" ht="110.4" x14ac:dyDescent="0.3">
      <c r="B52" s="73"/>
      <c r="C52" s="76"/>
      <c r="D52" s="76" t="s">
        <v>393</v>
      </c>
      <c r="E52" s="76" t="s">
        <v>183</v>
      </c>
      <c r="F52" s="76" t="s">
        <v>394</v>
      </c>
      <c r="G52" s="76" t="s">
        <v>186</v>
      </c>
      <c r="H52" s="76" t="s">
        <v>61</v>
      </c>
      <c r="I52" s="76" t="s">
        <v>370</v>
      </c>
      <c r="J52" s="76" t="s">
        <v>400</v>
      </c>
      <c r="K52" s="164"/>
    </row>
    <row r="53" spans="2:11" s="165" customFormat="1" ht="27.6" x14ac:dyDescent="0.3">
      <c r="B53" s="73"/>
      <c r="C53" s="76" t="s">
        <v>392</v>
      </c>
      <c r="D53" s="76" t="s">
        <v>393</v>
      </c>
      <c r="E53" s="76" t="s">
        <v>188</v>
      </c>
      <c r="F53" s="76" t="s">
        <v>394</v>
      </c>
      <c r="G53" s="76" t="s">
        <v>401</v>
      </c>
      <c r="H53" s="76" t="s">
        <v>95</v>
      </c>
      <c r="I53" s="76" t="s">
        <v>23</v>
      </c>
      <c r="J53" s="76" t="s">
        <v>327</v>
      </c>
      <c r="K53" s="164"/>
    </row>
    <row r="54" spans="2:11" s="165" customFormat="1" ht="82.8" x14ac:dyDescent="0.3">
      <c r="B54" s="73"/>
      <c r="C54" s="76" t="s">
        <v>392</v>
      </c>
      <c r="D54" s="76" t="s">
        <v>393</v>
      </c>
      <c r="E54" s="76" t="s">
        <v>188</v>
      </c>
      <c r="F54" s="76" t="s">
        <v>394</v>
      </c>
      <c r="G54" s="76" t="s">
        <v>401</v>
      </c>
      <c r="H54" s="76" t="s">
        <v>61</v>
      </c>
      <c r="I54" s="76" t="s">
        <v>23</v>
      </c>
      <c r="J54" s="76" t="s">
        <v>402</v>
      </c>
      <c r="K54" s="164"/>
    </row>
    <row r="55" spans="2:11" s="165" customFormat="1" ht="41.4" x14ac:dyDescent="0.3">
      <c r="B55" s="73"/>
      <c r="C55" s="76" t="s">
        <v>392</v>
      </c>
      <c r="D55" s="76" t="s">
        <v>393</v>
      </c>
      <c r="E55" s="76" t="s">
        <v>188</v>
      </c>
      <c r="F55" s="76" t="s">
        <v>394</v>
      </c>
      <c r="G55" s="76" t="s">
        <v>401</v>
      </c>
      <c r="H55" s="76" t="s">
        <v>61</v>
      </c>
      <c r="I55" s="76" t="s">
        <v>370</v>
      </c>
      <c r="J55" s="76" t="s">
        <v>403</v>
      </c>
      <c r="K55" s="164"/>
    </row>
    <row r="56" spans="2:11" s="165" customFormat="1" ht="55.2" x14ac:dyDescent="0.3">
      <c r="B56" s="73"/>
      <c r="C56" s="76" t="s">
        <v>392</v>
      </c>
      <c r="D56" s="76" t="s">
        <v>404</v>
      </c>
      <c r="E56" s="76" t="s">
        <v>192</v>
      </c>
      <c r="F56" s="76" t="s">
        <v>394</v>
      </c>
      <c r="G56" s="76" t="s">
        <v>405</v>
      </c>
      <c r="H56" s="76" t="s">
        <v>39</v>
      </c>
      <c r="I56" s="76" t="s">
        <v>23</v>
      </c>
      <c r="J56" s="76" t="s">
        <v>406</v>
      </c>
      <c r="K56" s="164"/>
    </row>
    <row r="57" spans="2:11" s="165" customFormat="1" ht="96.6" x14ac:dyDescent="0.3">
      <c r="B57" s="73"/>
      <c r="C57" s="76" t="s">
        <v>392</v>
      </c>
      <c r="D57" s="76" t="s">
        <v>404</v>
      </c>
      <c r="E57" s="76" t="s">
        <v>192</v>
      </c>
      <c r="F57" s="76" t="s">
        <v>394</v>
      </c>
      <c r="G57" s="76" t="s">
        <v>405</v>
      </c>
      <c r="H57" s="76" t="s">
        <v>61</v>
      </c>
      <c r="I57" s="76" t="s">
        <v>23</v>
      </c>
      <c r="J57" s="76" t="s">
        <v>407</v>
      </c>
      <c r="K57" s="164"/>
    </row>
    <row r="58" spans="2:11" s="165" customFormat="1" ht="55.2" x14ac:dyDescent="0.3">
      <c r="B58" s="73"/>
      <c r="C58" s="76" t="s">
        <v>392</v>
      </c>
      <c r="D58" s="76" t="s">
        <v>404</v>
      </c>
      <c r="E58" s="76" t="s">
        <v>192</v>
      </c>
      <c r="F58" s="76" t="s">
        <v>394</v>
      </c>
      <c r="G58" s="76" t="s">
        <v>405</v>
      </c>
      <c r="H58" s="76" t="s">
        <v>61</v>
      </c>
      <c r="I58" s="76" t="s">
        <v>370</v>
      </c>
      <c r="J58" s="76" t="s">
        <v>408</v>
      </c>
      <c r="K58" s="164"/>
    </row>
    <row r="59" spans="2:11" s="165" customFormat="1" ht="55.2" x14ac:dyDescent="0.3">
      <c r="B59" s="73"/>
      <c r="C59" s="76" t="s">
        <v>392</v>
      </c>
      <c r="D59" s="76" t="s">
        <v>404</v>
      </c>
      <c r="E59" s="76" t="s">
        <v>195</v>
      </c>
      <c r="F59" s="76" t="s">
        <v>394</v>
      </c>
      <c r="G59" s="76" t="s">
        <v>196</v>
      </c>
      <c r="H59" s="76" t="s">
        <v>39</v>
      </c>
      <c r="I59" s="76" t="s">
        <v>23</v>
      </c>
      <c r="J59" s="76" t="s">
        <v>398</v>
      </c>
      <c r="K59" s="164"/>
    </row>
    <row r="60" spans="2:11" s="165" customFormat="1" ht="55.2" x14ac:dyDescent="0.3">
      <c r="B60" s="73"/>
      <c r="C60" s="76" t="s">
        <v>392</v>
      </c>
      <c r="D60" s="76" t="s">
        <v>404</v>
      </c>
      <c r="E60" s="76" t="s">
        <v>195</v>
      </c>
      <c r="F60" s="76" t="s">
        <v>394</v>
      </c>
      <c r="G60" s="76" t="s">
        <v>196</v>
      </c>
      <c r="H60" s="76" t="s">
        <v>61</v>
      </c>
      <c r="I60" s="76" t="s">
        <v>23</v>
      </c>
      <c r="J60" s="76" t="s">
        <v>409</v>
      </c>
      <c r="K60" s="164"/>
    </row>
    <row r="61" spans="2:11" s="165" customFormat="1" ht="82.8" x14ac:dyDescent="0.3">
      <c r="B61" s="73"/>
      <c r="C61" s="76" t="s">
        <v>392</v>
      </c>
      <c r="D61" s="76" t="s">
        <v>404</v>
      </c>
      <c r="E61" s="76" t="s">
        <v>195</v>
      </c>
      <c r="F61" s="76" t="s">
        <v>394</v>
      </c>
      <c r="G61" s="76" t="s">
        <v>196</v>
      </c>
      <c r="H61" s="76" t="s">
        <v>61</v>
      </c>
      <c r="I61" s="76" t="s">
        <v>370</v>
      </c>
      <c r="J61" s="76" t="s">
        <v>410</v>
      </c>
      <c r="K61" s="164"/>
    </row>
    <row r="62" spans="2:11" s="79" customFormat="1" ht="41.4" x14ac:dyDescent="0.3">
      <c r="B62" s="77"/>
      <c r="C62" s="77" t="s">
        <v>411</v>
      </c>
      <c r="D62" s="77"/>
      <c r="E62" s="77"/>
      <c r="F62" s="78" t="s">
        <v>412</v>
      </c>
      <c r="G62" s="175" t="s">
        <v>413</v>
      </c>
      <c r="H62" s="175"/>
      <c r="I62" s="175" t="s">
        <v>20</v>
      </c>
      <c r="J62" s="175" t="s">
        <v>414</v>
      </c>
      <c r="K62" s="175"/>
    </row>
    <row r="63" spans="2:11" s="79" customFormat="1" ht="55.2" x14ac:dyDescent="0.3">
      <c r="B63" s="77"/>
      <c r="C63" s="77" t="s">
        <v>411</v>
      </c>
      <c r="D63" s="77"/>
      <c r="E63" s="77"/>
      <c r="F63" s="78" t="s">
        <v>412</v>
      </c>
      <c r="G63" s="175" t="s">
        <v>415</v>
      </c>
      <c r="H63" s="175"/>
      <c r="I63" s="175" t="s">
        <v>20</v>
      </c>
      <c r="J63" s="175" t="s">
        <v>416</v>
      </c>
      <c r="K63" s="175" t="s">
        <v>417</v>
      </c>
    </row>
    <row r="64" spans="2:11" s="79" customFormat="1" ht="41.4" x14ac:dyDescent="0.3">
      <c r="B64" s="77"/>
      <c r="C64" s="77" t="s">
        <v>411</v>
      </c>
      <c r="D64" s="77"/>
      <c r="E64" s="77"/>
      <c r="F64" s="78" t="s">
        <v>412</v>
      </c>
      <c r="G64" s="175" t="s">
        <v>418</v>
      </c>
      <c r="H64" s="175"/>
      <c r="I64" s="175" t="s">
        <v>20</v>
      </c>
      <c r="J64" s="175" t="s">
        <v>416</v>
      </c>
      <c r="K64" s="175"/>
    </row>
    <row r="65" spans="2:11" s="79" customFormat="1" ht="55.2" x14ac:dyDescent="0.3">
      <c r="B65" s="77"/>
      <c r="C65" s="77" t="s">
        <v>411</v>
      </c>
      <c r="D65" s="77"/>
      <c r="E65" s="77"/>
      <c r="F65" s="78" t="s">
        <v>412</v>
      </c>
      <c r="G65" s="175" t="s">
        <v>415</v>
      </c>
      <c r="H65" s="175" t="s">
        <v>419</v>
      </c>
      <c r="I65" s="175" t="s">
        <v>20</v>
      </c>
      <c r="J65" s="175" t="s">
        <v>420</v>
      </c>
      <c r="K65" s="175" t="s">
        <v>421</v>
      </c>
    </row>
    <row r="66" spans="2:11" s="79" customFormat="1" ht="41.4" x14ac:dyDescent="0.3">
      <c r="B66" s="77"/>
      <c r="C66" s="77" t="s">
        <v>411</v>
      </c>
      <c r="D66" s="77"/>
      <c r="E66" s="77"/>
      <c r="F66" s="78" t="s">
        <v>412</v>
      </c>
      <c r="G66" s="199" t="s">
        <v>422</v>
      </c>
      <c r="H66" s="175" t="s">
        <v>419</v>
      </c>
      <c r="I66" s="175" t="s">
        <v>20</v>
      </c>
      <c r="J66" s="175" t="s">
        <v>423</v>
      </c>
      <c r="K66" s="175" t="s">
        <v>424</v>
      </c>
    </row>
    <row r="67" spans="2:11" s="79" customFormat="1" ht="96.6" x14ac:dyDescent="0.3">
      <c r="B67" s="77"/>
      <c r="C67" s="77" t="s">
        <v>411</v>
      </c>
      <c r="D67" s="77"/>
      <c r="E67" s="77"/>
      <c r="F67" s="78" t="s">
        <v>412</v>
      </c>
      <c r="G67" s="175" t="s">
        <v>425</v>
      </c>
      <c r="H67" s="175" t="s">
        <v>419</v>
      </c>
      <c r="I67" s="175" t="s">
        <v>20</v>
      </c>
      <c r="J67" s="175" t="s">
        <v>426</v>
      </c>
      <c r="K67" s="175"/>
    </row>
    <row r="68" spans="2:11" s="79" customFormat="1" ht="55.2" x14ac:dyDescent="0.3">
      <c r="B68" s="77"/>
      <c r="C68" s="77" t="s">
        <v>411</v>
      </c>
      <c r="D68" s="77"/>
      <c r="E68" s="77"/>
      <c r="F68" s="78" t="s">
        <v>412</v>
      </c>
      <c r="G68" s="175" t="s">
        <v>427</v>
      </c>
      <c r="H68" s="175" t="s">
        <v>419</v>
      </c>
      <c r="I68" s="175" t="s">
        <v>20</v>
      </c>
      <c r="J68" s="175" t="s">
        <v>420</v>
      </c>
      <c r="K68" s="175"/>
    </row>
    <row r="69" spans="2:11" s="79" customFormat="1" ht="55.2" x14ac:dyDescent="0.3">
      <c r="B69" s="77"/>
      <c r="C69" s="77" t="s">
        <v>411</v>
      </c>
      <c r="D69" s="77"/>
      <c r="E69" s="77"/>
      <c r="F69" s="78" t="s">
        <v>412</v>
      </c>
      <c r="G69" s="175" t="s">
        <v>428</v>
      </c>
      <c r="H69" s="175" t="s">
        <v>419</v>
      </c>
      <c r="I69" s="175" t="s">
        <v>20</v>
      </c>
      <c r="J69" s="175" t="s">
        <v>420</v>
      </c>
      <c r="K69" s="175" t="s">
        <v>429</v>
      </c>
    </row>
    <row r="70" spans="2:11" s="79" customFormat="1" ht="41.4" x14ac:dyDescent="0.3">
      <c r="B70" s="77"/>
      <c r="C70" s="77" t="s">
        <v>411</v>
      </c>
      <c r="D70" s="77"/>
      <c r="E70" s="77"/>
      <c r="F70" s="78" t="s">
        <v>412</v>
      </c>
      <c r="G70" s="175" t="s">
        <v>430</v>
      </c>
      <c r="H70" s="175" t="s">
        <v>419</v>
      </c>
      <c r="I70" s="175" t="s">
        <v>20</v>
      </c>
      <c r="J70" s="175" t="s">
        <v>420</v>
      </c>
      <c r="K70" s="175"/>
    </row>
    <row r="71" spans="2:11" s="79" customFormat="1" ht="41.4" x14ac:dyDescent="0.3">
      <c r="B71" s="77"/>
      <c r="C71" s="77" t="s">
        <v>411</v>
      </c>
      <c r="D71" s="77"/>
      <c r="E71" s="77"/>
      <c r="F71" s="78" t="s">
        <v>412</v>
      </c>
      <c r="G71" s="175" t="s">
        <v>431</v>
      </c>
      <c r="H71" s="175" t="s">
        <v>419</v>
      </c>
      <c r="I71" s="175" t="s">
        <v>20</v>
      </c>
      <c r="J71" s="175" t="s">
        <v>420</v>
      </c>
      <c r="K71" s="175"/>
    </row>
    <row r="72" spans="2:11" s="79" customFormat="1" ht="55.2" x14ac:dyDescent="0.3">
      <c r="B72" s="77"/>
      <c r="C72" s="77" t="s">
        <v>411</v>
      </c>
      <c r="D72" s="77"/>
      <c r="E72" s="77"/>
      <c r="F72" s="78" t="s">
        <v>412</v>
      </c>
      <c r="G72" s="175" t="s">
        <v>432</v>
      </c>
      <c r="H72" s="175" t="s">
        <v>419</v>
      </c>
      <c r="I72" s="175" t="s">
        <v>20</v>
      </c>
      <c r="J72" s="175" t="s">
        <v>420</v>
      </c>
      <c r="K72" s="175"/>
    </row>
    <row r="73" spans="2:11" s="79" customFormat="1" ht="27.6" x14ac:dyDescent="0.3">
      <c r="B73" s="77"/>
      <c r="C73" s="77" t="s">
        <v>411</v>
      </c>
      <c r="D73" s="77"/>
      <c r="E73" s="77"/>
      <c r="F73" s="78" t="s">
        <v>412</v>
      </c>
      <c r="G73" s="175" t="s">
        <v>433</v>
      </c>
      <c r="H73" s="175" t="s">
        <v>419</v>
      </c>
      <c r="I73" s="175" t="s">
        <v>20</v>
      </c>
      <c r="J73" s="175" t="s">
        <v>420</v>
      </c>
      <c r="K73" s="175"/>
    </row>
    <row r="74" spans="2:11" s="79" customFormat="1" ht="79.5" customHeight="1" x14ac:dyDescent="0.3">
      <c r="B74" s="77"/>
      <c r="C74" s="77" t="s">
        <v>411</v>
      </c>
      <c r="D74" s="77"/>
      <c r="E74" s="77"/>
      <c r="F74" s="78" t="s">
        <v>412</v>
      </c>
      <c r="G74" s="175" t="s">
        <v>434</v>
      </c>
      <c r="H74" s="175" t="s">
        <v>419</v>
      </c>
      <c r="I74" s="175" t="s">
        <v>20</v>
      </c>
      <c r="J74" s="175" t="s">
        <v>435</v>
      </c>
      <c r="K74" s="175"/>
    </row>
    <row r="75" spans="2:11" s="79" customFormat="1" ht="69" x14ac:dyDescent="0.3">
      <c r="B75" s="77"/>
      <c r="C75" s="77" t="s">
        <v>411</v>
      </c>
      <c r="D75" s="77"/>
      <c r="E75" s="77"/>
      <c r="F75" s="78" t="s">
        <v>412</v>
      </c>
      <c r="G75" s="175" t="s">
        <v>436</v>
      </c>
      <c r="H75" s="175" t="s">
        <v>419</v>
      </c>
      <c r="I75" s="175" t="s">
        <v>20</v>
      </c>
      <c r="J75" s="175" t="s">
        <v>437</v>
      </c>
      <c r="K75" s="175"/>
    </row>
    <row r="76" spans="2:11" s="79" customFormat="1" ht="96.6" x14ac:dyDescent="0.3">
      <c r="B76" s="77"/>
      <c r="C76" s="77" t="s">
        <v>411</v>
      </c>
      <c r="D76" s="77"/>
      <c r="E76" s="77"/>
      <c r="F76" s="78" t="s">
        <v>412</v>
      </c>
      <c r="G76" s="175" t="s">
        <v>438</v>
      </c>
      <c r="H76" s="175" t="s">
        <v>419</v>
      </c>
      <c r="I76" s="175" t="s">
        <v>20</v>
      </c>
      <c r="J76" s="175" t="s">
        <v>439</v>
      </c>
      <c r="K76" s="175"/>
    </row>
    <row r="77" spans="2:11" s="79" customFormat="1" ht="82.8" x14ac:dyDescent="0.3">
      <c r="B77" s="77"/>
      <c r="C77" s="77" t="s">
        <v>411</v>
      </c>
      <c r="D77" s="77"/>
      <c r="E77" s="77"/>
      <c r="F77" s="78" t="s">
        <v>412</v>
      </c>
      <c r="G77" s="175" t="s">
        <v>440</v>
      </c>
      <c r="H77" s="175" t="s">
        <v>419</v>
      </c>
      <c r="I77" s="175" t="s">
        <v>20</v>
      </c>
      <c r="J77" s="175" t="s">
        <v>441</v>
      </c>
      <c r="K77" s="175" t="s">
        <v>442</v>
      </c>
    </row>
    <row r="78" spans="2:11" s="79" customFormat="1" ht="41.4" x14ac:dyDescent="0.3">
      <c r="B78" s="77"/>
      <c r="C78" s="77" t="s">
        <v>443</v>
      </c>
      <c r="D78" s="77" t="s">
        <v>23</v>
      </c>
      <c r="E78" s="77" t="s">
        <v>444</v>
      </c>
      <c r="F78" s="77" t="s">
        <v>23</v>
      </c>
      <c r="G78" s="175" t="s">
        <v>445</v>
      </c>
      <c r="H78" s="175" t="s">
        <v>33</v>
      </c>
      <c r="I78" s="175" t="s">
        <v>20</v>
      </c>
      <c r="J78" s="175" t="s">
        <v>327</v>
      </c>
      <c r="K78" s="175"/>
    </row>
    <row r="79" spans="2:11" s="79" customFormat="1" ht="151.80000000000001" x14ac:dyDescent="0.3">
      <c r="B79" s="77"/>
      <c r="C79" s="77" t="s">
        <v>443</v>
      </c>
      <c r="D79" s="77" t="s">
        <v>23</v>
      </c>
      <c r="E79" s="77" t="s">
        <v>444</v>
      </c>
      <c r="F79" s="77" t="s">
        <v>23</v>
      </c>
      <c r="G79" s="175" t="s">
        <v>445</v>
      </c>
      <c r="H79" s="175" t="s">
        <v>39</v>
      </c>
      <c r="I79" s="175" t="s">
        <v>20</v>
      </c>
      <c r="J79" s="175" t="s">
        <v>446</v>
      </c>
      <c r="K79" s="175"/>
    </row>
    <row r="80" spans="2:11" s="79" customFormat="1" ht="41.4" x14ac:dyDescent="0.3">
      <c r="B80" s="77"/>
      <c r="C80" s="77" t="s">
        <v>443</v>
      </c>
      <c r="D80" s="77" t="s">
        <v>23</v>
      </c>
      <c r="E80" s="77" t="s">
        <v>199</v>
      </c>
      <c r="F80" s="77" t="s">
        <v>23</v>
      </c>
      <c r="G80" s="175" t="s">
        <v>447</v>
      </c>
      <c r="H80" s="175" t="s">
        <v>33</v>
      </c>
      <c r="I80" s="175" t="s">
        <v>20</v>
      </c>
      <c r="J80" s="175" t="s">
        <v>327</v>
      </c>
      <c r="K80" s="175"/>
    </row>
    <row r="81" spans="1:11" s="79" customFormat="1" ht="124.2" x14ac:dyDescent="0.3">
      <c r="B81" s="77"/>
      <c r="C81" s="77" t="s">
        <v>443</v>
      </c>
      <c r="D81" s="77" t="s">
        <v>23</v>
      </c>
      <c r="E81" s="77" t="s">
        <v>199</v>
      </c>
      <c r="F81" s="77" t="s">
        <v>23</v>
      </c>
      <c r="G81" s="175" t="s">
        <v>447</v>
      </c>
      <c r="H81" s="175" t="s">
        <v>39</v>
      </c>
      <c r="I81" s="175" t="s">
        <v>20</v>
      </c>
      <c r="J81" s="175" t="s">
        <v>448</v>
      </c>
      <c r="K81" s="175"/>
    </row>
    <row r="82" spans="1:11" s="79" customFormat="1" ht="55.2" x14ac:dyDescent="0.3">
      <c r="B82" s="77"/>
      <c r="C82" s="77" t="s">
        <v>443</v>
      </c>
      <c r="D82" s="77"/>
      <c r="E82" s="77" t="s">
        <v>207</v>
      </c>
      <c r="F82" s="77" t="s">
        <v>23</v>
      </c>
      <c r="G82" s="175" t="s">
        <v>449</v>
      </c>
      <c r="H82" s="175" t="s">
        <v>33</v>
      </c>
      <c r="I82" s="175" t="s">
        <v>20</v>
      </c>
      <c r="J82" s="175" t="s">
        <v>327</v>
      </c>
      <c r="K82" s="175"/>
    </row>
    <row r="83" spans="1:11" s="79" customFormat="1" ht="124.2" x14ac:dyDescent="0.3">
      <c r="B83" s="77"/>
      <c r="C83" s="77" t="s">
        <v>443</v>
      </c>
      <c r="D83" s="77"/>
      <c r="E83" s="77" t="s">
        <v>207</v>
      </c>
      <c r="F83" s="77" t="s">
        <v>23</v>
      </c>
      <c r="G83" s="175" t="s">
        <v>449</v>
      </c>
      <c r="H83" s="175" t="s">
        <v>19</v>
      </c>
      <c r="I83" s="175" t="s">
        <v>23</v>
      </c>
      <c r="J83" s="176" t="s">
        <v>450</v>
      </c>
      <c r="K83" s="175"/>
    </row>
    <row r="84" spans="1:11" s="79" customFormat="1" ht="41.4" x14ac:dyDescent="0.3">
      <c r="B84" s="77"/>
      <c r="C84" s="77" t="s">
        <v>443</v>
      </c>
      <c r="D84" s="77"/>
      <c r="E84" s="77"/>
      <c r="F84" s="77" t="s">
        <v>23</v>
      </c>
      <c r="G84" s="175" t="s">
        <v>451</v>
      </c>
      <c r="H84" s="175" t="s">
        <v>452</v>
      </c>
      <c r="I84" s="175" t="s">
        <v>23</v>
      </c>
      <c r="J84" s="176" t="s">
        <v>423</v>
      </c>
      <c r="K84" s="175"/>
    </row>
    <row r="85" spans="1:11" s="79" customFormat="1" ht="15.6" x14ac:dyDescent="0.3">
      <c r="A85" s="2"/>
      <c r="B85" s="118" t="s">
        <v>453</v>
      </c>
      <c r="C85" s="119"/>
      <c r="D85" s="120"/>
      <c r="E85" s="120"/>
      <c r="F85" s="120"/>
      <c r="G85" s="120"/>
      <c r="H85" s="120"/>
      <c r="I85" s="120"/>
      <c r="J85" s="120"/>
      <c r="K85" s="154"/>
    </row>
    <row r="86" spans="1:11" s="3" customFormat="1" ht="48" customHeight="1" x14ac:dyDescent="0.3">
      <c r="A86" s="737">
        <v>1</v>
      </c>
      <c r="C86" s="107" t="s">
        <v>454</v>
      </c>
      <c r="D86" s="103" t="s">
        <v>23</v>
      </c>
      <c r="E86" s="148" t="s">
        <v>17</v>
      </c>
      <c r="F86" s="75" t="s">
        <v>23</v>
      </c>
      <c r="G86" s="77" t="s">
        <v>27</v>
      </c>
      <c r="H86" s="76" t="s">
        <v>19</v>
      </c>
      <c r="I86" s="382" t="s">
        <v>20</v>
      </c>
      <c r="J86" s="150" t="s">
        <v>333</v>
      </c>
      <c r="K86" s="131"/>
    </row>
    <row r="87" spans="1:11" s="3" customFormat="1" ht="63.75" customHeight="1" x14ac:dyDescent="0.3">
      <c r="A87" s="738"/>
      <c r="C87" s="266" t="s">
        <v>454</v>
      </c>
      <c r="D87" s="362" t="s">
        <v>23</v>
      </c>
      <c r="E87" s="149" t="s">
        <v>17</v>
      </c>
      <c r="F87" s="75" t="s">
        <v>23</v>
      </c>
      <c r="G87" s="77" t="s">
        <v>27</v>
      </c>
      <c r="H87" s="77" t="s">
        <v>22</v>
      </c>
      <c r="I87" s="147" t="s">
        <v>23</v>
      </c>
      <c r="J87" s="151" t="s">
        <v>455</v>
      </c>
      <c r="K87" s="131"/>
    </row>
    <row r="88" spans="1:11" s="133" customFormat="1" ht="28.8" x14ac:dyDescent="0.3">
      <c r="A88" s="109"/>
      <c r="B88" s="110" t="s">
        <v>323</v>
      </c>
      <c r="C88" s="110" t="s">
        <v>456</v>
      </c>
      <c r="D88" s="111" t="s">
        <v>457</v>
      </c>
      <c r="E88" s="142" t="s">
        <v>458</v>
      </c>
      <c r="F88" s="152" t="s">
        <v>394</v>
      </c>
      <c r="G88" s="153"/>
      <c r="H88" s="152" t="s">
        <v>33</v>
      </c>
      <c r="I88" s="152" t="s">
        <v>459</v>
      </c>
      <c r="J88" s="163">
        <v>0.3</v>
      </c>
      <c r="K88" s="155"/>
    </row>
    <row r="89" spans="1:11" s="133" customFormat="1" ht="55.2" x14ac:dyDescent="0.3">
      <c r="A89" s="109"/>
      <c r="B89" s="110" t="s">
        <v>323</v>
      </c>
      <c r="C89" s="110" t="s">
        <v>456</v>
      </c>
      <c r="D89" s="135"/>
      <c r="E89" s="135" t="s">
        <v>458</v>
      </c>
      <c r="F89" s="112"/>
      <c r="G89" s="137" t="s">
        <v>460</v>
      </c>
      <c r="H89" s="98" t="s">
        <v>461</v>
      </c>
      <c r="I89" s="98"/>
      <c r="J89" s="98" t="s">
        <v>462</v>
      </c>
      <c r="K89" s="77" t="s">
        <v>463</v>
      </c>
    </row>
    <row r="90" spans="1:11" s="133" customFormat="1" ht="82.8" x14ac:dyDescent="0.3">
      <c r="A90" s="109"/>
      <c r="B90" s="110" t="s">
        <v>323</v>
      </c>
      <c r="C90" s="110" t="s">
        <v>456</v>
      </c>
      <c r="D90" s="135"/>
      <c r="E90" s="135" t="s">
        <v>458</v>
      </c>
      <c r="F90" s="112"/>
      <c r="G90" s="137" t="s">
        <v>464</v>
      </c>
      <c r="H90" s="98" t="s">
        <v>461</v>
      </c>
      <c r="I90" s="98"/>
      <c r="J90" s="98" t="s">
        <v>465</v>
      </c>
      <c r="K90" s="77" t="s">
        <v>463</v>
      </c>
    </row>
    <row r="91" spans="1:11" s="133" customFormat="1" ht="96.6" x14ac:dyDescent="0.3">
      <c r="A91" s="109"/>
      <c r="B91" s="110" t="s">
        <v>323</v>
      </c>
      <c r="C91" s="110" t="s">
        <v>456</v>
      </c>
      <c r="D91" s="135"/>
      <c r="E91" s="135" t="s">
        <v>458</v>
      </c>
      <c r="F91" s="112"/>
      <c r="G91" s="138" t="s">
        <v>235</v>
      </c>
      <c r="H91" s="73" t="s">
        <v>461</v>
      </c>
      <c r="I91" s="73"/>
      <c r="J91" s="73" t="s">
        <v>236</v>
      </c>
      <c r="K91" s="156"/>
    </row>
    <row r="92" spans="1:11" s="133" customFormat="1" ht="96.6" x14ac:dyDescent="0.3">
      <c r="A92" s="109"/>
      <c r="B92" s="110" t="s">
        <v>323</v>
      </c>
      <c r="C92" s="110" t="s">
        <v>456</v>
      </c>
      <c r="D92" s="135"/>
      <c r="E92" s="142" t="s">
        <v>458</v>
      </c>
      <c r="F92" s="145"/>
      <c r="G92" s="138" t="s">
        <v>466</v>
      </c>
      <c r="H92" s="73" t="s">
        <v>461</v>
      </c>
      <c r="I92" s="73"/>
      <c r="J92" s="73" t="s">
        <v>467</v>
      </c>
      <c r="K92" s="156"/>
    </row>
    <row r="93" spans="1:11" s="133" customFormat="1" ht="167.25" customHeight="1" x14ac:dyDescent="0.3">
      <c r="A93" s="109"/>
      <c r="B93" s="110" t="s">
        <v>323</v>
      </c>
      <c r="C93" s="110" t="s">
        <v>456</v>
      </c>
      <c r="D93" s="135"/>
      <c r="E93" s="110" t="s">
        <v>458</v>
      </c>
      <c r="F93" s="112"/>
      <c r="G93" s="139" t="s">
        <v>468</v>
      </c>
      <c r="H93" s="98" t="s">
        <v>461</v>
      </c>
      <c r="I93" s="98"/>
      <c r="J93" s="98" t="s">
        <v>469</v>
      </c>
      <c r="K93" s="156"/>
    </row>
    <row r="94" spans="1:11" s="133" customFormat="1" ht="72" customHeight="1" x14ac:dyDescent="0.3">
      <c r="A94" s="115">
        <v>1</v>
      </c>
      <c r="B94" s="112" t="s">
        <v>323</v>
      </c>
      <c r="C94" s="121" t="s">
        <v>470</v>
      </c>
      <c r="D94" s="136" t="s">
        <v>23</v>
      </c>
      <c r="E94" s="146" t="s">
        <v>471</v>
      </c>
      <c r="F94" s="141" t="s">
        <v>23</v>
      </c>
      <c r="G94" s="140" t="s">
        <v>472</v>
      </c>
      <c r="H94" s="121" t="s">
        <v>61</v>
      </c>
      <c r="I94" s="121" t="s">
        <v>23</v>
      </c>
      <c r="J94" s="108" t="s">
        <v>473</v>
      </c>
      <c r="K94" s="129"/>
    </row>
    <row r="95" spans="1:11" s="133" customFormat="1" ht="72" customHeight="1" x14ac:dyDescent="0.3">
      <c r="A95" s="115">
        <v>1</v>
      </c>
      <c r="B95" s="112" t="s">
        <v>323</v>
      </c>
      <c r="C95" s="121" t="s">
        <v>470</v>
      </c>
      <c r="D95" s="136" t="s">
        <v>23</v>
      </c>
      <c r="E95" s="136" t="s">
        <v>471</v>
      </c>
      <c r="F95" s="112" t="s">
        <v>23</v>
      </c>
      <c r="G95" s="140" t="s">
        <v>472</v>
      </c>
      <c r="H95" s="121" t="s">
        <v>39</v>
      </c>
      <c r="I95" s="121" t="s">
        <v>23</v>
      </c>
      <c r="J95" s="104" t="s">
        <v>474</v>
      </c>
      <c r="K95" s="129"/>
    </row>
    <row r="96" spans="1:11" s="133" customFormat="1" ht="72" customHeight="1" x14ac:dyDescent="0.3">
      <c r="A96" s="116">
        <v>1</v>
      </c>
      <c r="B96" s="122" t="s">
        <v>323</v>
      </c>
      <c r="C96" s="111" t="s">
        <v>475</v>
      </c>
      <c r="D96" s="111" t="s">
        <v>476</v>
      </c>
      <c r="E96" s="143" t="s">
        <v>264</v>
      </c>
      <c r="F96" s="112" t="s">
        <v>23</v>
      </c>
      <c r="G96" s="144" t="s">
        <v>477</v>
      </c>
      <c r="H96" s="111" t="s">
        <v>61</v>
      </c>
      <c r="I96" s="111" t="s">
        <v>23</v>
      </c>
      <c r="J96" s="105" t="s">
        <v>327</v>
      </c>
      <c r="K96" s="129"/>
    </row>
    <row r="97" spans="1:11" s="133" customFormat="1" ht="72" customHeight="1" x14ac:dyDescent="0.3">
      <c r="A97" s="116">
        <v>1</v>
      </c>
      <c r="B97" s="122" t="s">
        <v>323</v>
      </c>
      <c r="C97" s="111" t="s">
        <v>475</v>
      </c>
      <c r="D97" s="111" t="s">
        <v>476</v>
      </c>
      <c r="E97" s="111" t="s">
        <v>264</v>
      </c>
      <c r="F97" s="141" t="s">
        <v>23</v>
      </c>
      <c r="G97" s="111" t="s">
        <v>477</v>
      </c>
      <c r="H97" s="111" t="s">
        <v>39</v>
      </c>
      <c r="I97" s="111" t="s">
        <v>23</v>
      </c>
      <c r="J97" s="105" t="s">
        <v>267</v>
      </c>
      <c r="K97" s="129"/>
    </row>
    <row r="98" spans="1:11" s="133" customFormat="1" ht="72" customHeight="1" x14ac:dyDescent="0.3">
      <c r="A98" s="116">
        <v>2</v>
      </c>
      <c r="B98" s="122" t="s">
        <v>323</v>
      </c>
      <c r="C98" s="111" t="s">
        <v>475</v>
      </c>
      <c r="D98" s="111" t="s">
        <v>478</v>
      </c>
      <c r="E98" s="111" t="s">
        <v>270</v>
      </c>
      <c r="F98" s="112" t="s">
        <v>23</v>
      </c>
      <c r="G98" s="111" t="s">
        <v>479</v>
      </c>
      <c r="H98" s="111" t="s">
        <v>61</v>
      </c>
      <c r="I98" s="111" t="s">
        <v>23</v>
      </c>
      <c r="J98" s="105" t="s">
        <v>272</v>
      </c>
      <c r="K98" s="129"/>
    </row>
    <row r="99" spans="1:11" s="133" customFormat="1" ht="72" customHeight="1" x14ac:dyDescent="0.3">
      <c r="A99" s="116">
        <v>2</v>
      </c>
      <c r="B99" s="122" t="s">
        <v>323</v>
      </c>
      <c r="C99" s="111" t="s">
        <v>475</v>
      </c>
      <c r="D99" s="111" t="s">
        <v>478</v>
      </c>
      <c r="E99" s="111" t="s">
        <v>270</v>
      </c>
      <c r="F99" s="112" t="s">
        <v>23</v>
      </c>
      <c r="G99" s="111" t="s">
        <v>479</v>
      </c>
      <c r="H99" s="111" t="s">
        <v>39</v>
      </c>
      <c r="I99" s="111" t="s">
        <v>23</v>
      </c>
      <c r="J99" s="105" t="s">
        <v>327</v>
      </c>
      <c r="K99" s="129"/>
    </row>
    <row r="100" spans="1:11" s="133" customFormat="1" ht="72" customHeight="1" x14ac:dyDescent="0.3">
      <c r="A100" s="115">
        <v>3</v>
      </c>
      <c r="B100" s="112" t="s">
        <v>323</v>
      </c>
      <c r="C100" s="111" t="s">
        <v>475</v>
      </c>
      <c r="D100" s="111" t="s">
        <v>480</v>
      </c>
      <c r="E100" s="111" t="s">
        <v>276</v>
      </c>
      <c r="F100" s="112" t="s">
        <v>23</v>
      </c>
      <c r="G100" s="111" t="s">
        <v>481</v>
      </c>
      <c r="H100" s="111" t="s">
        <v>61</v>
      </c>
      <c r="I100" s="111" t="s">
        <v>23</v>
      </c>
      <c r="J100" s="105" t="s">
        <v>278</v>
      </c>
      <c r="K100" s="129"/>
    </row>
    <row r="101" spans="1:11" s="133" customFormat="1" ht="72" customHeight="1" x14ac:dyDescent="0.3">
      <c r="A101" s="115">
        <v>3</v>
      </c>
      <c r="B101" s="112" t="s">
        <v>323</v>
      </c>
      <c r="C101" s="111" t="s">
        <v>475</v>
      </c>
      <c r="D101" s="111" t="s">
        <v>480</v>
      </c>
      <c r="E101" s="111" t="s">
        <v>276</v>
      </c>
      <c r="F101" s="112" t="s">
        <v>23</v>
      </c>
      <c r="G101" s="111" t="s">
        <v>481</v>
      </c>
      <c r="H101" s="111" t="s">
        <v>39</v>
      </c>
      <c r="I101" s="111" t="s">
        <v>23</v>
      </c>
      <c r="J101" s="105" t="s">
        <v>280</v>
      </c>
      <c r="K101" s="129"/>
    </row>
    <row r="102" spans="1:11" s="134" customFormat="1" ht="72" customHeight="1" x14ac:dyDescent="0.3">
      <c r="A102" s="117">
        <v>4</v>
      </c>
      <c r="B102" s="124" t="s">
        <v>323</v>
      </c>
      <c r="C102" s="111" t="s">
        <v>475</v>
      </c>
      <c r="D102" s="111" t="s">
        <v>482</v>
      </c>
      <c r="E102" s="111" t="s">
        <v>282</v>
      </c>
      <c r="F102" s="112" t="s">
        <v>23</v>
      </c>
      <c r="G102" s="111" t="s">
        <v>483</v>
      </c>
      <c r="H102" s="111" t="s">
        <v>61</v>
      </c>
      <c r="I102" s="111" t="s">
        <v>23</v>
      </c>
      <c r="J102" s="105" t="s">
        <v>327</v>
      </c>
      <c r="K102" s="157"/>
    </row>
    <row r="103" spans="1:11" s="134" customFormat="1" ht="72" customHeight="1" x14ac:dyDescent="0.3">
      <c r="A103" s="117">
        <v>4</v>
      </c>
      <c r="B103" s="124" t="s">
        <v>323</v>
      </c>
      <c r="C103" s="111" t="s">
        <v>475</v>
      </c>
      <c r="D103" s="111" t="s">
        <v>482</v>
      </c>
      <c r="E103" s="111" t="s">
        <v>282</v>
      </c>
      <c r="F103" s="112" t="s">
        <v>23</v>
      </c>
      <c r="G103" s="111" t="s">
        <v>483</v>
      </c>
      <c r="H103" s="111" t="s">
        <v>39</v>
      </c>
      <c r="I103" s="111" t="s">
        <v>23</v>
      </c>
      <c r="J103" s="105" t="s">
        <v>286</v>
      </c>
      <c r="K103" s="157"/>
    </row>
    <row r="104" spans="1:11" s="133" customFormat="1" ht="72" customHeight="1" x14ac:dyDescent="0.3">
      <c r="A104" s="115">
        <v>5</v>
      </c>
      <c r="B104" s="112" t="s">
        <v>323</v>
      </c>
      <c r="C104" s="121" t="s">
        <v>475</v>
      </c>
      <c r="D104" s="121" t="s">
        <v>484</v>
      </c>
      <c r="E104" s="121" t="s">
        <v>246</v>
      </c>
      <c r="F104" s="112" t="s">
        <v>23</v>
      </c>
      <c r="G104" s="121" t="s">
        <v>485</v>
      </c>
      <c r="H104" s="121" t="s">
        <v>61</v>
      </c>
      <c r="I104" s="121" t="s">
        <v>23</v>
      </c>
      <c r="J104" s="104" t="s">
        <v>327</v>
      </c>
      <c r="K104" s="129"/>
    </row>
    <row r="105" spans="1:11" s="133" customFormat="1" ht="72" customHeight="1" x14ac:dyDescent="0.3">
      <c r="A105" s="115">
        <v>5</v>
      </c>
      <c r="B105" s="112" t="s">
        <v>323</v>
      </c>
      <c r="C105" s="121" t="s">
        <v>475</v>
      </c>
      <c r="D105" s="121" t="s">
        <v>484</v>
      </c>
      <c r="E105" s="121" t="s">
        <v>246</v>
      </c>
      <c r="F105" s="112" t="s">
        <v>23</v>
      </c>
      <c r="G105" s="121" t="s">
        <v>485</v>
      </c>
      <c r="H105" s="121" t="s">
        <v>39</v>
      </c>
      <c r="I105" s="121" t="s">
        <v>23</v>
      </c>
      <c r="J105" s="104" t="s">
        <v>486</v>
      </c>
      <c r="K105" s="129"/>
    </row>
    <row r="106" spans="1:11" s="133" customFormat="1" ht="72" customHeight="1" x14ac:dyDescent="0.3">
      <c r="A106" s="116">
        <v>1</v>
      </c>
      <c r="B106" s="122" t="s">
        <v>323</v>
      </c>
      <c r="C106" s="111" t="s">
        <v>487</v>
      </c>
      <c r="D106" s="111" t="s">
        <v>476</v>
      </c>
      <c r="E106" s="111" t="s">
        <v>488</v>
      </c>
      <c r="F106" s="112" t="s">
        <v>23</v>
      </c>
      <c r="G106" s="111" t="s">
        <v>489</v>
      </c>
      <c r="H106" s="111" t="s">
        <v>39</v>
      </c>
      <c r="I106" s="111" t="s">
        <v>23</v>
      </c>
      <c r="J106" s="123" t="s">
        <v>327</v>
      </c>
      <c r="K106" s="114"/>
    </row>
    <row r="107" spans="1:11" s="133" customFormat="1" ht="72" customHeight="1" x14ac:dyDescent="0.3">
      <c r="A107" s="116">
        <v>1</v>
      </c>
      <c r="B107" s="122" t="s">
        <v>323</v>
      </c>
      <c r="C107" s="111" t="s">
        <v>487</v>
      </c>
      <c r="D107" s="111" t="s">
        <v>476</v>
      </c>
      <c r="E107" s="111" t="s">
        <v>488</v>
      </c>
      <c r="F107" s="112" t="s">
        <v>23</v>
      </c>
      <c r="G107" s="111" t="s">
        <v>489</v>
      </c>
      <c r="H107" s="111" t="s">
        <v>61</v>
      </c>
      <c r="I107" s="111" t="s">
        <v>23</v>
      </c>
      <c r="J107" s="123" t="s">
        <v>490</v>
      </c>
      <c r="K107" s="114"/>
    </row>
    <row r="108" spans="1:11" ht="41.4" x14ac:dyDescent="0.3">
      <c r="B108" s="74"/>
      <c r="C108" s="736" t="s">
        <v>287</v>
      </c>
      <c r="D108" s="293" t="s">
        <v>23</v>
      </c>
      <c r="E108" s="294"/>
      <c r="F108" s="74"/>
      <c r="G108" s="376" t="s">
        <v>491</v>
      </c>
      <c r="H108" s="376" t="s">
        <v>492</v>
      </c>
      <c r="I108" s="293" t="s">
        <v>23</v>
      </c>
      <c r="J108" s="376" t="s">
        <v>493</v>
      </c>
    </row>
    <row r="109" spans="1:11" ht="55.2" x14ac:dyDescent="0.3">
      <c r="B109" s="74"/>
      <c r="C109" s="736"/>
      <c r="D109" s="293" t="s">
        <v>23</v>
      </c>
      <c r="E109" s="294"/>
      <c r="F109" s="74"/>
      <c r="G109" s="376" t="s">
        <v>494</v>
      </c>
      <c r="H109" s="376" t="s">
        <v>492</v>
      </c>
      <c r="I109" s="293" t="s">
        <v>23</v>
      </c>
      <c r="J109" s="376" t="s">
        <v>495</v>
      </c>
    </row>
    <row r="110" spans="1:11" ht="82.8" x14ac:dyDescent="0.3">
      <c r="B110" s="74"/>
      <c r="C110" s="736"/>
      <c r="D110" s="293" t="s">
        <v>23</v>
      </c>
      <c r="E110" s="294"/>
      <c r="F110" s="74"/>
      <c r="G110" s="376" t="s">
        <v>496</v>
      </c>
      <c r="H110" s="376" t="s">
        <v>492</v>
      </c>
      <c r="I110" s="293" t="s">
        <v>23</v>
      </c>
      <c r="J110" s="376" t="s">
        <v>497</v>
      </c>
    </row>
    <row r="111" spans="1:11" ht="41.4" x14ac:dyDescent="0.3">
      <c r="B111" s="74"/>
      <c r="C111" s="736"/>
      <c r="D111" s="293" t="s">
        <v>23</v>
      </c>
      <c r="E111" s="294"/>
      <c r="F111" s="74"/>
      <c r="G111" s="376" t="s">
        <v>498</v>
      </c>
      <c r="H111" s="376" t="s">
        <v>492</v>
      </c>
      <c r="I111" s="293" t="s">
        <v>23</v>
      </c>
      <c r="J111" s="376" t="s">
        <v>296</v>
      </c>
    </row>
    <row r="112" spans="1:11" ht="41.4" x14ac:dyDescent="0.3">
      <c r="B112" s="74"/>
      <c r="C112" s="736"/>
      <c r="D112" s="293" t="s">
        <v>23</v>
      </c>
      <c r="E112" s="294"/>
      <c r="F112" s="74"/>
      <c r="G112" s="376" t="s">
        <v>297</v>
      </c>
      <c r="H112" s="376" t="s">
        <v>492</v>
      </c>
      <c r="I112" s="293" t="s">
        <v>23</v>
      </c>
      <c r="J112" s="376" t="s">
        <v>298</v>
      </c>
    </row>
  </sheetData>
  <mergeCells count="2">
    <mergeCell ref="C108:C112"/>
    <mergeCell ref="A86:A87"/>
  </mergeCells>
  <phoneticPr fontId="21" type="noConversion"/>
  <pageMargins left="0.7" right="0.7" top="0.75" bottom="0.75" header="0.3" footer="0.3"/>
  <pageSetup orientation="portrait" horizontalDpi="360" verticalDpi="36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5B7A9-0591-4C95-A958-7B93F9E9769D}">
  <sheetPr codeName="Sheet8"/>
  <dimension ref="A2:Q64"/>
  <sheetViews>
    <sheetView topLeftCell="A33" workbookViewId="0"/>
  </sheetViews>
  <sheetFormatPr baseColWidth="10" defaultColWidth="9.109375" defaultRowHeight="13.8" x14ac:dyDescent="0.3"/>
  <cols>
    <col min="1" max="1" width="14.5546875" style="1" customWidth="1"/>
    <col min="2" max="2" width="4.6640625" style="32" customWidth="1"/>
    <col min="3" max="4" width="48.88671875" style="34" customWidth="1"/>
    <col min="5" max="5" width="15.6640625" style="34" customWidth="1"/>
    <col min="6" max="6" width="69.33203125" style="34" customWidth="1"/>
    <col min="7" max="7" width="14" style="34" customWidth="1"/>
    <col min="8" max="8" width="78.88671875" style="34" customWidth="1"/>
    <col min="9" max="9" width="49.6640625" style="1" customWidth="1"/>
    <col min="10" max="12" width="50.6640625" style="1" customWidth="1"/>
    <col min="13" max="13" width="50.6640625" style="28" customWidth="1"/>
    <col min="14" max="14" width="9.6640625" style="17" customWidth="1"/>
    <col min="15" max="16" width="9.6640625" style="35" customWidth="1"/>
    <col min="17" max="17" width="9.6640625" style="17" customWidth="1"/>
    <col min="18" max="16384" width="9.109375" style="1"/>
  </cols>
  <sheetData>
    <row r="2" spans="1:17" x14ac:dyDescent="0.3">
      <c r="A2" s="774" t="s">
        <v>499</v>
      </c>
      <c r="B2" s="774"/>
      <c r="C2" s="774"/>
      <c r="D2" s="774"/>
      <c r="E2" s="774"/>
      <c r="F2" s="774"/>
      <c r="G2" s="774"/>
      <c r="H2" s="774"/>
      <c r="I2" s="774"/>
      <c r="J2" s="774"/>
      <c r="K2" s="774"/>
      <c r="L2" s="774"/>
      <c r="N2" s="97"/>
      <c r="Q2" s="97"/>
    </row>
    <row r="3" spans="1:17" x14ac:dyDescent="0.3">
      <c r="A3" s="774"/>
      <c r="B3" s="774"/>
      <c r="C3" s="774"/>
      <c r="D3" s="774"/>
      <c r="E3" s="774"/>
      <c r="F3" s="774"/>
      <c r="G3" s="774"/>
      <c r="H3" s="774"/>
      <c r="I3" s="774"/>
      <c r="J3" s="774"/>
      <c r="K3" s="774"/>
      <c r="L3" s="774"/>
      <c r="N3" s="97"/>
      <c r="Q3" s="97"/>
    </row>
    <row r="4" spans="1:17" ht="65.25" customHeight="1" x14ac:dyDescent="0.3">
      <c r="A4" s="775"/>
      <c r="B4" s="775"/>
      <c r="C4" s="775"/>
      <c r="D4" s="775"/>
      <c r="E4" s="775"/>
      <c r="F4" s="775"/>
      <c r="G4" s="775"/>
      <c r="H4" s="775"/>
      <c r="I4" s="775"/>
      <c r="J4" s="775"/>
      <c r="K4" s="775"/>
      <c r="L4" s="775"/>
      <c r="N4" s="97"/>
      <c r="Q4" s="97"/>
    </row>
    <row r="5" spans="1:17" s="4" customFormat="1" ht="26.25" customHeight="1" x14ac:dyDescent="0.3">
      <c r="A5" s="52"/>
      <c r="B5" s="776" t="s">
        <v>500</v>
      </c>
      <c r="C5" s="777"/>
      <c r="D5" s="44" t="s">
        <v>501</v>
      </c>
      <c r="E5" s="44" t="s">
        <v>502</v>
      </c>
      <c r="F5" s="44" t="s">
        <v>503</v>
      </c>
      <c r="G5" s="44"/>
      <c r="H5" s="44"/>
      <c r="I5" s="5" t="s">
        <v>504</v>
      </c>
      <c r="J5" s="5" t="s">
        <v>505</v>
      </c>
      <c r="K5" s="5" t="s">
        <v>506</v>
      </c>
      <c r="L5" s="5" t="s">
        <v>507</v>
      </c>
      <c r="M5" s="27"/>
      <c r="N5" s="15"/>
      <c r="O5" s="36"/>
      <c r="P5" s="36"/>
      <c r="Q5" s="15"/>
    </row>
    <row r="6" spans="1:17" s="2" customFormat="1" ht="159.75" customHeight="1" x14ac:dyDescent="0.3">
      <c r="A6" s="52"/>
      <c r="B6" s="778" t="s">
        <v>508</v>
      </c>
      <c r="C6" s="779"/>
      <c r="D6" s="45" t="s">
        <v>509</v>
      </c>
      <c r="E6" s="45"/>
      <c r="F6" s="45" t="s">
        <v>510</v>
      </c>
      <c r="G6" s="45"/>
      <c r="H6" s="45"/>
      <c r="I6" s="780" t="s">
        <v>511</v>
      </c>
      <c r="J6" s="782" t="s">
        <v>512</v>
      </c>
      <c r="K6" s="784" t="s">
        <v>513</v>
      </c>
      <c r="L6" s="786" t="s">
        <v>514</v>
      </c>
      <c r="M6" s="29" t="s">
        <v>515</v>
      </c>
      <c r="N6" s="14"/>
      <c r="O6" s="18"/>
      <c r="P6" s="18"/>
      <c r="Q6" s="14"/>
    </row>
    <row r="7" spans="1:17" s="2" customFormat="1" ht="21" customHeight="1" x14ac:dyDescent="0.3">
      <c r="A7" s="52"/>
      <c r="B7" s="52"/>
      <c r="C7" s="52"/>
      <c r="D7" s="46"/>
      <c r="E7" s="46"/>
      <c r="F7" s="46"/>
      <c r="G7" s="46"/>
      <c r="H7" s="46"/>
      <c r="I7" s="781"/>
      <c r="J7" s="783"/>
      <c r="K7" s="785"/>
      <c r="L7" s="787"/>
      <c r="M7" s="30">
        <f>COUNTA(N9:N64)</f>
        <v>13</v>
      </c>
      <c r="N7" s="14"/>
      <c r="O7" s="18"/>
      <c r="P7" s="18"/>
      <c r="Q7" s="14"/>
    </row>
    <row r="8" spans="1:17" s="2" customFormat="1" ht="73.5" customHeight="1" x14ac:dyDescent="0.3">
      <c r="A8" s="6" t="s">
        <v>516</v>
      </c>
      <c r="B8" s="9"/>
      <c r="C8" s="10" t="s">
        <v>517</v>
      </c>
      <c r="D8" s="48" t="s">
        <v>518</v>
      </c>
      <c r="E8" s="48"/>
      <c r="F8" s="9" t="s">
        <v>5</v>
      </c>
      <c r="G8" s="9" t="s">
        <v>419</v>
      </c>
      <c r="H8" s="9" t="s">
        <v>519</v>
      </c>
      <c r="I8" s="7"/>
      <c r="J8" s="7"/>
      <c r="K8" s="7"/>
      <c r="L8" s="8"/>
      <c r="M8" s="31" t="s">
        <v>520</v>
      </c>
      <c r="N8" s="20" t="s">
        <v>521</v>
      </c>
      <c r="O8" s="19" t="s">
        <v>522</v>
      </c>
      <c r="P8" s="19">
        <f>AVERAGE(P9:P64)</f>
        <v>0.38430769230769241</v>
      </c>
      <c r="Q8" s="20" t="s">
        <v>523</v>
      </c>
    </row>
    <row r="9" spans="1:17" s="2" customFormat="1" ht="42" hidden="1" customHeight="1" x14ac:dyDescent="0.3">
      <c r="A9" s="746" t="s">
        <v>524</v>
      </c>
      <c r="B9" s="754">
        <v>1</v>
      </c>
      <c r="C9" s="788" t="s">
        <v>525</v>
      </c>
      <c r="D9" s="53"/>
      <c r="E9" s="53"/>
      <c r="F9" s="53"/>
      <c r="G9" s="53"/>
      <c r="H9" s="53"/>
      <c r="I9" s="26"/>
      <c r="J9" s="26"/>
      <c r="K9" s="26"/>
      <c r="L9" s="26"/>
      <c r="M9" s="760"/>
      <c r="N9" s="14"/>
      <c r="O9" s="18"/>
      <c r="P9" s="18"/>
      <c r="Q9" s="14"/>
    </row>
    <row r="10" spans="1:17" s="2" customFormat="1" ht="36" hidden="1" customHeight="1" x14ac:dyDescent="0.3">
      <c r="A10" s="753"/>
      <c r="B10" s="756"/>
      <c r="C10" s="789"/>
      <c r="D10" s="53"/>
      <c r="E10" s="53"/>
      <c r="F10" s="53"/>
      <c r="G10" s="53"/>
      <c r="H10" s="53"/>
      <c r="I10" s="24"/>
      <c r="J10" s="23"/>
      <c r="K10" s="23"/>
      <c r="L10" s="25"/>
      <c r="M10" s="762"/>
      <c r="N10" s="14">
        <v>4</v>
      </c>
      <c r="O10" s="18">
        <f>IF(N10=1,0)+IF(N10=2,0.333)+IF(N10=3,0.666)+IF(N10=4,100%)</f>
        <v>1</v>
      </c>
      <c r="P10" s="18">
        <f>O10*Q10/100</f>
        <v>1</v>
      </c>
      <c r="Q10" s="14">
        <v>100</v>
      </c>
    </row>
    <row r="11" spans="1:17" s="2" customFormat="1" ht="42" hidden="1" customHeight="1" x14ac:dyDescent="0.3">
      <c r="A11" s="65" t="s">
        <v>524</v>
      </c>
      <c r="B11" s="67">
        <v>2</v>
      </c>
      <c r="C11" s="373" t="s">
        <v>526</v>
      </c>
      <c r="D11" s="53"/>
      <c r="E11" s="53"/>
      <c r="F11" s="53"/>
      <c r="G11" s="53"/>
      <c r="H11" s="53"/>
      <c r="I11" s="21"/>
      <c r="J11" s="26"/>
      <c r="K11" s="26"/>
      <c r="L11" s="26"/>
      <c r="M11" s="760"/>
      <c r="N11" s="14"/>
      <c r="O11" s="18"/>
      <c r="P11" s="18"/>
      <c r="Q11" s="14"/>
    </row>
    <row r="12" spans="1:17" s="2" customFormat="1" ht="60.75" customHeight="1" x14ac:dyDescent="0.3">
      <c r="A12" s="65" t="s">
        <v>524</v>
      </c>
      <c r="B12" s="68">
        <v>3</v>
      </c>
      <c r="C12" s="373" t="s">
        <v>311</v>
      </c>
      <c r="D12" s="53" t="s">
        <v>527</v>
      </c>
      <c r="E12" s="53"/>
      <c r="F12" s="53" t="s">
        <v>528</v>
      </c>
      <c r="G12" s="53"/>
      <c r="H12" s="53" t="s">
        <v>529</v>
      </c>
      <c r="I12" s="70"/>
      <c r="J12" s="47"/>
      <c r="K12" s="47"/>
      <c r="L12" s="374"/>
      <c r="M12" s="761"/>
      <c r="N12" s="14"/>
      <c r="O12" s="18"/>
      <c r="P12" s="18"/>
      <c r="Q12" s="14"/>
    </row>
    <row r="13" spans="1:17" s="2" customFormat="1" ht="24.9" customHeight="1" x14ac:dyDescent="0.3">
      <c r="A13" s="6" t="s">
        <v>317</v>
      </c>
      <c r="B13" s="9"/>
      <c r="C13" s="10"/>
      <c r="D13" s="9"/>
      <c r="E13" s="9"/>
      <c r="F13" s="9"/>
      <c r="G13" s="9"/>
      <c r="H13" s="9"/>
      <c r="I13" s="7"/>
      <c r="J13" s="7"/>
      <c r="K13" s="7"/>
      <c r="L13" s="8"/>
      <c r="M13" s="31" t="s">
        <v>520</v>
      </c>
      <c r="N13" s="20" t="s">
        <v>521</v>
      </c>
      <c r="O13" s="19" t="s">
        <v>522</v>
      </c>
      <c r="P13" s="19">
        <f>AVERAGE(P14:P71)</f>
        <v>0.33300000000000007</v>
      </c>
      <c r="Q13" s="20" t="s">
        <v>523</v>
      </c>
    </row>
    <row r="14" spans="1:17" s="3" customFormat="1" ht="91.5" customHeight="1" x14ac:dyDescent="0.3">
      <c r="A14" s="370" t="s">
        <v>530</v>
      </c>
      <c r="B14" s="371">
        <v>4</v>
      </c>
      <c r="C14" s="50" t="s">
        <v>531</v>
      </c>
      <c r="D14" s="55" t="s">
        <v>532</v>
      </c>
      <c r="E14" s="55"/>
      <c r="F14" s="55" t="s">
        <v>533</v>
      </c>
      <c r="G14" s="55"/>
      <c r="H14" s="55" t="s">
        <v>534</v>
      </c>
      <c r="I14" s="367"/>
      <c r="J14" s="367"/>
      <c r="K14" s="367"/>
      <c r="L14" s="367"/>
      <c r="M14" s="49"/>
      <c r="N14" s="16"/>
      <c r="O14" s="37"/>
      <c r="P14" s="37"/>
      <c r="Q14" s="14"/>
    </row>
    <row r="15" spans="1:17" s="3" customFormat="1" ht="36" customHeight="1" x14ac:dyDescent="0.3">
      <c r="A15" s="746" t="s">
        <v>530</v>
      </c>
      <c r="B15" s="748">
        <v>5</v>
      </c>
      <c r="C15" s="757"/>
      <c r="D15" s="54"/>
      <c r="E15" s="54"/>
      <c r="F15" s="54"/>
      <c r="G15" s="54"/>
      <c r="H15" s="54"/>
      <c r="I15" s="367"/>
      <c r="J15" s="367"/>
      <c r="K15" s="367"/>
      <c r="L15" s="367"/>
      <c r="M15" s="772"/>
      <c r="N15" s="16"/>
      <c r="O15" s="16"/>
      <c r="P15" s="16"/>
      <c r="Q15" s="16"/>
    </row>
    <row r="16" spans="1:17" s="3" customFormat="1" ht="36" customHeight="1" x14ac:dyDescent="0.3">
      <c r="A16" s="747"/>
      <c r="B16" s="771"/>
      <c r="C16" s="759"/>
      <c r="D16" s="54"/>
      <c r="E16" s="54"/>
      <c r="F16" s="54"/>
      <c r="G16" s="54"/>
      <c r="H16" s="54"/>
      <c r="I16" s="22"/>
      <c r="J16" s="23"/>
      <c r="K16" s="23"/>
      <c r="L16" s="25"/>
      <c r="M16" s="773"/>
      <c r="N16" s="16">
        <v>2</v>
      </c>
      <c r="O16" s="18">
        <f>IF(N16=1,0)+IF(N16=2,0.333)+IF(N16=3,0.666)+IF(N16=4,100%)</f>
        <v>0.33300000000000002</v>
      </c>
      <c r="P16" s="18">
        <f>O16*Q16/100</f>
        <v>0.33300000000000002</v>
      </c>
      <c r="Q16" s="14">
        <v>100</v>
      </c>
    </row>
    <row r="17" spans="1:17" s="2" customFormat="1" ht="42" customHeight="1" x14ac:dyDescent="0.3">
      <c r="A17" s="746" t="s">
        <v>530</v>
      </c>
      <c r="B17" s="754">
        <v>6</v>
      </c>
      <c r="C17" s="757"/>
      <c r="D17" s="54"/>
      <c r="E17" s="54"/>
      <c r="F17" s="54"/>
      <c r="G17" s="54"/>
      <c r="H17" s="54"/>
      <c r="I17" s="26"/>
      <c r="J17" s="26"/>
      <c r="K17" s="26"/>
      <c r="L17" s="26"/>
      <c r="M17" s="760"/>
      <c r="N17" s="14"/>
      <c r="O17" s="18"/>
      <c r="P17" s="18"/>
      <c r="Q17" s="14"/>
    </row>
    <row r="18" spans="1:17" s="2" customFormat="1" ht="36" customHeight="1" x14ac:dyDescent="0.3">
      <c r="A18" s="747"/>
      <c r="B18" s="756"/>
      <c r="C18" s="759"/>
      <c r="D18" s="54"/>
      <c r="E18" s="54"/>
      <c r="F18" s="54"/>
      <c r="G18" s="54"/>
      <c r="H18" s="54"/>
      <c r="I18" s="22"/>
      <c r="J18" s="23"/>
      <c r="K18" s="23"/>
      <c r="L18" s="25"/>
      <c r="M18" s="762"/>
      <c r="N18" s="14">
        <v>2</v>
      </c>
      <c r="O18" s="18">
        <f>IF(N18=1,0)+IF(N18=2,0.333)+IF(N18=3,0.666)+IF(N18=4,100%)</f>
        <v>0.33300000000000002</v>
      </c>
      <c r="P18" s="18">
        <f>O18*Q18/100</f>
        <v>0.33300000000000002</v>
      </c>
      <c r="Q18" s="14">
        <v>100</v>
      </c>
    </row>
    <row r="19" spans="1:17" s="2" customFormat="1" ht="24.9" customHeight="1" x14ac:dyDescent="0.3">
      <c r="A19" s="6" t="s">
        <v>535</v>
      </c>
      <c r="B19" s="9"/>
      <c r="C19" s="10"/>
      <c r="D19" s="9"/>
      <c r="E19" s="9"/>
      <c r="F19" s="9"/>
      <c r="G19" s="9"/>
      <c r="H19" s="9"/>
      <c r="I19" s="7"/>
      <c r="J19" s="7"/>
      <c r="K19" s="7"/>
      <c r="L19" s="8"/>
      <c r="M19" s="31" t="s">
        <v>520</v>
      </c>
      <c r="N19" s="20" t="s">
        <v>521</v>
      </c>
      <c r="O19" s="19" t="s">
        <v>522</v>
      </c>
      <c r="P19" s="19">
        <f>AVERAGE(P20:P78)</f>
        <v>0.33300000000000002</v>
      </c>
      <c r="Q19" s="20" t="s">
        <v>523</v>
      </c>
    </row>
    <row r="20" spans="1:17" s="2" customFormat="1" ht="48.75" customHeight="1" x14ac:dyDescent="0.3">
      <c r="A20" s="746" t="s">
        <v>536</v>
      </c>
      <c r="B20" s="754">
        <v>7</v>
      </c>
      <c r="C20" s="757" t="s">
        <v>343</v>
      </c>
      <c r="D20" s="54" t="s">
        <v>537</v>
      </c>
      <c r="E20" s="54"/>
      <c r="F20" s="57" t="s">
        <v>538</v>
      </c>
      <c r="G20" s="57"/>
      <c r="H20" s="57" t="s">
        <v>539</v>
      </c>
      <c r="I20" s="373"/>
      <c r="J20" s="26"/>
      <c r="K20" s="26"/>
      <c r="L20" s="26"/>
      <c r="M20" s="760"/>
      <c r="N20" s="14"/>
      <c r="O20" s="18"/>
      <c r="P20" s="18"/>
      <c r="Q20" s="14"/>
    </row>
    <row r="21" spans="1:17" s="2" customFormat="1" ht="48.75" customHeight="1" x14ac:dyDescent="0.3">
      <c r="A21" s="747"/>
      <c r="B21" s="755"/>
      <c r="C21" s="758"/>
      <c r="D21" s="54" t="s">
        <v>537</v>
      </c>
      <c r="E21" s="54"/>
      <c r="F21" s="58" t="s">
        <v>540</v>
      </c>
      <c r="G21" s="58"/>
      <c r="H21" s="58"/>
      <c r="I21" s="47"/>
      <c r="J21" s="47"/>
      <c r="K21" s="47"/>
      <c r="L21" s="374"/>
      <c r="M21" s="761"/>
      <c r="N21" s="14"/>
      <c r="O21" s="18"/>
      <c r="P21" s="18"/>
      <c r="Q21" s="14"/>
    </row>
    <row r="22" spans="1:17" s="2" customFormat="1" ht="48.75" customHeight="1" x14ac:dyDescent="0.3">
      <c r="A22" s="747"/>
      <c r="B22" s="755"/>
      <c r="C22" s="758"/>
      <c r="D22" s="54" t="s">
        <v>527</v>
      </c>
      <c r="E22" s="54"/>
      <c r="F22" s="57" t="s">
        <v>541</v>
      </c>
      <c r="G22" s="57"/>
      <c r="H22" s="57" t="s">
        <v>542</v>
      </c>
      <c r="I22" s="47"/>
      <c r="J22" s="47"/>
      <c r="K22" s="47"/>
      <c r="L22" s="374"/>
      <c r="M22" s="761"/>
      <c r="N22" s="14"/>
      <c r="O22" s="18"/>
      <c r="P22" s="18"/>
      <c r="Q22" s="14"/>
    </row>
    <row r="23" spans="1:17" s="2" customFormat="1" ht="64.5" customHeight="1" x14ac:dyDescent="0.3">
      <c r="A23" s="747"/>
      <c r="B23" s="755"/>
      <c r="C23" s="758"/>
      <c r="D23" s="54" t="s">
        <v>537</v>
      </c>
      <c r="E23" s="54"/>
      <c r="F23" s="58" t="s">
        <v>543</v>
      </c>
      <c r="G23" s="58"/>
      <c r="H23" s="58"/>
      <c r="I23" s="47"/>
      <c r="J23" s="47"/>
      <c r="K23" s="47"/>
      <c r="L23" s="374"/>
      <c r="M23" s="761"/>
      <c r="N23" s="14"/>
      <c r="O23" s="18"/>
      <c r="P23" s="18"/>
      <c r="Q23" s="14"/>
    </row>
    <row r="24" spans="1:17" s="2" customFormat="1" ht="37.5" customHeight="1" x14ac:dyDescent="0.3">
      <c r="A24" s="746" t="s">
        <v>536</v>
      </c>
      <c r="B24" s="754">
        <v>8</v>
      </c>
      <c r="C24" s="757" t="s">
        <v>544</v>
      </c>
      <c r="D24" s="54" t="s">
        <v>537</v>
      </c>
      <c r="E24" s="54"/>
      <c r="F24" s="57" t="s">
        <v>545</v>
      </c>
      <c r="G24" s="57"/>
      <c r="H24" s="57" t="s">
        <v>546</v>
      </c>
      <c r="I24" s="373"/>
      <c r="J24" s="26"/>
      <c r="K24" s="26"/>
      <c r="L24" s="26"/>
      <c r="M24" s="760"/>
      <c r="N24" s="14"/>
      <c r="O24" s="18"/>
      <c r="P24" s="18"/>
      <c r="Q24" s="14"/>
    </row>
    <row r="25" spans="1:17" s="2" customFormat="1" ht="85.5" customHeight="1" x14ac:dyDescent="0.3">
      <c r="A25" s="747"/>
      <c r="B25" s="755"/>
      <c r="C25" s="758"/>
      <c r="D25" s="54" t="s">
        <v>537</v>
      </c>
      <c r="E25" s="54"/>
      <c r="F25" s="57" t="s">
        <v>547</v>
      </c>
      <c r="G25" s="57"/>
      <c r="H25" s="57" t="s">
        <v>548</v>
      </c>
      <c r="I25" s="47"/>
      <c r="J25" s="47"/>
      <c r="K25" s="47"/>
      <c r="L25" s="374"/>
      <c r="M25" s="761"/>
      <c r="N25" s="14"/>
      <c r="O25" s="18"/>
      <c r="P25" s="18"/>
      <c r="Q25" s="14"/>
    </row>
    <row r="26" spans="1:17" s="2" customFormat="1" ht="37.5" customHeight="1" x14ac:dyDescent="0.3">
      <c r="A26" s="747"/>
      <c r="B26" s="755"/>
      <c r="C26" s="758"/>
      <c r="D26" s="54" t="s">
        <v>537</v>
      </c>
      <c r="E26" s="54"/>
      <c r="F26" s="57" t="s">
        <v>549</v>
      </c>
      <c r="G26" s="57"/>
      <c r="H26" s="57" t="s">
        <v>550</v>
      </c>
      <c r="I26" s="47"/>
      <c r="J26" s="47"/>
      <c r="K26" s="47"/>
      <c r="L26" s="374"/>
      <c r="M26" s="761"/>
      <c r="N26" s="14"/>
      <c r="O26" s="18"/>
      <c r="P26" s="18"/>
      <c r="Q26" s="14"/>
    </row>
    <row r="27" spans="1:17" s="2" customFormat="1" ht="37.5" customHeight="1" x14ac:dyDescent="0.3">
      <c r="A27" s="747"/>
      <c r="B27" s="755"/>
      <c r="C27" s="758"/>
      <c r="D27" s="54" t="s">
        <v>537</v>
      </c>
      <c r="E27" s="54"/>
      <c r="F27" s="57" t="s">
        <v>551</v>
      </c>
      <c r="G27" s="57"/>
      <c r="H27" s="57" t="s">
        <v>552</v>
      </c>
      <c r="I27" s="47"/>
      <c r="J27" s="47"/>
      <c r="K27" s="47"/>
      <c r="L27" s="374"/>
      <c r="M27" s="761"/>
      <c r="N27" s="14"/>
      <c r="O27" s="18"/>
      <c r="P27" s="18"/>
      <c r="Q27" s="14"/>
    </row>
    <row r="28" spans="1:17" s="2" customFormat="1" ht="37.5" customHeight="1" x14ac:dyDescent="0.3">
      <c r="A28" s="747"/>
      <c r="B28" s="755"/>
      <c r="C28" s="758"/>
      <c r="D28" s="54" t="s">
        <v>537</v>
      </c>
      <c r="E28" s="54"/>
      <c r="F28" s="57" t="s">
        <v>553</v>
      </c>
      <c r="G28" s="57"/>
      <c r="H28" s="57" t="s">
        <v>552</v>
      </c>
      <c r="I28" s="47"/>
      <c r="J28" s="47"/>
      <c r="K28" s="47"/>
      <c r="L28" s="374"/>
      <c r="M28" s="761"/>
      <c r="N28" s="14"/>
      <c r="O28" s="18"/>
      <c r="P28" s="18"/>
      <c r="Q28" s="14"/>
    </row>
    <row r="29" spans="1:17" s="2" customFormat="1" ht="37.5" customHeight="1" x14ac:dyDescent="0.3">
      <c r="A29" s="747"/>
      <c r="B29" s="755"/>
      <c r="C29" s="758"/>
      <c r="D29" s="54" t="s">
        <v>537</v>
      </c>
      <c r="E29" s="54"/>
      <c r="F29" s="57" t="s">
        <v>554</v>
      </c>
      <c r="G29" s="57"/>
      <c r="H29" s="57" t="s">
        <v>555</v>
      </c>
      <c r="I29" s="47"/>
      <c r="J29" s="47"/>
      <c r="K29" s="47"/>
      <c r="L29" s="374"/>
      <c r="M29" s="761"/>
      <c r="N29" s="14"/>
      <c r="O29" s="18"/>
      <c r="P29" s="18"/>
      <c r="Q29" s="14"/>
    </row>
    <row r="30" spans="1:17" s="2" customFormat="1" ht="37.5" customHeight="1" x14ac:dyDescent="0.3">
      <c r="A30" s="747"/>
      <c r="B30" s="755"/>
      <c r="C30" s="758"/>
      <c r="D30" s="54" t="s">
        <v>537</v>
      </c>
      <c r="E30" s="54"/>
      <c r="F30" s="57" t="s">
        <v>556</v>
      </c>
      <c r="G30" s="57"/>
      <c r="H30" s="57" t="s">
        <v>557</v>
      </c>
      <c r="I30" s="47"/>
      <c r="J30" s="47"/>
      <c r="K30" s="47"/>
      <c r="L30" s="374"/>
      <c r="M30" s="761"/>
      <c r="N30" s="14"/>
      <c r="O30" s="18"/>
      <c r="P30" s="18"/>
      <c r="Q30" s="14"/>
    </row>
    <row r="31" spans="1:17" s="2" customFormat="1" ht="37.5" customHeight="1" x14ac:dyDescent="0.3">
      <c r="A31" s="747"/>
      <c r="B31" s="755"/>
      <c r="C31" s="758"/>
      <c r="D31" s="54" t="s">
        <v>537</v>
      </c>
      <c r="E31" s="54"/>
      <c r="F31" s="57" t="s">
        <v>558</v>
      </c>
      <c r="G31" s="57"/>
      <c r="H31" s="57" t="s">
        <v>559</v>
      </c>
      <c r="I31" s="47"/>
      <c r="J31" s="47"/>
      <c r="K31" s="47"/>
      <c r="L31" s="374"/>
      <c r="M31" s="761"/>
      <c r="N31" s="14"/>
      <c r="O31" s="18"/>
      <c r="P31" s="18"/>
      <c r="Q31" s="14"/>
    </row>
    <row r="32" spans="1:17" ht="120.75" customHeight="1" x14ac:dyDescent="0.3">
      <c r="A32" s="753"/>
      <c r="B32" s="755"/>
      <c r="C32" s="758"/>
      <c r="D32" s="54" t="s">
        <v>537</v>
      </c>
      <c r="E32" s="54"/>
      <c r="F32" s="57" t="s">
        <v>560</v>
      </c>
      <c r="G32" s="57"/>
      <c r="H32" s="57" t="s">
        <v>561</v>
      </c>
      <c r="I32" s="23"/>
      <c r="J32" s="23"/>
      <c r="K32" s="23"/>
      <c r="L32" s="25"/>
      <c r="M32" s="762"/>
      <c r="N32" s="14">
        <v>2</v>
      </c>
      <c r="O32" s="18">
        <f>IF(N32=1,0)+IF(N32=2,0.333)+IF(N32=3,0.666)+IF(N32=4,100%)</f>
        <v>0.33300000000000002</v>
      </c>
      <c r="P32" s="18">
        <f>O32*Q32/100</f>
        <v>0.33300000000000002</v>
      </c>
      <c r="Q32" s="14">
        <v>100</v>
      </c>
    </row>
    <row r="33" spans="1:17" s="2" customFormat="1" ht="69" customHeight="1" x14ac:dyDescent="0.3">
      <c r="A33" s="746" t="s">
        <v>536</v>
      </c>
      <c r="B33" s="754">
        <v>9</v>
      </c>
      <c r="C33" s="757" t="s">
        <v>562</v>
      </c>
      <c r="D33" s="54"/>
      <c r="E33" s="54"/>
      <c r="F33" s="770" t="s">
        <v>563</v>
      </c>
      <c r="G33" s="375"/>
      <c r="H33" s="375" t="s">
        <v>564</v>
      </c>
      <c r="I33" s="373"/>
      <c r="J33" s="26"/>
      <c r="K33" s="26"/>
      <c r="L33" s="26"/>
      <c r="M33" s="760"/>
      <c r="N33" s="14"/>
      <c r="O33" s="18"/>
      <c r="P33" s="18"/>
      <c r="Q33" s="14"/>
    </row>
    <row r="34" spans="1:17" s="2" customFormat="1" ht="69" customHeight="1" x14ac:dyDescent="0.3">
      <c r="A34" s="747"/>
      <c r="B34" s="755"/>
      <c r="C34" s="758"/>
      <c r="D34" s="54"/>
      <c r="E34" s="54"/>
      <c r="F34" s="770"/>
      <c r="G34" s="375"/>
      <c r="H34" s="375" t="s">
        <v>565</v>
      </c>
      <c r="I34" s="47"/>
      <c r="J34" s="47"/>
      <c r="K34" s="47"/>
      <c r="L34" s="374"/>
      <c r="M34" s="761"/>
      <c r="N34" s="14"/>
      <c r="O34" s="18"/>
      <c r="P34" s="18"/>
      <c r="Q34" s="14"/>
    </row>
    <row r="35" spans="1:17" s="2" customFormat="1" ht="69" customHeight="1" x14ac:dyDescent="0.3">
      <c r="A35" s="747"/>
      <c r="B35" s="755"/>
      <c r="C35" s="758"/>
      <c r="D35" s="54"/>
      <c r="E35" s="54"/>
      <c r="F35" s="59" t="s">
        <v>566</v>
      </c>
      <c r="G35" s="59"/>
      <c r="H35" s="59" t="s">
        <v>567</v>
      </c>
      <c r="I35" s="47"/>
      <c r="J35" s="47"/>
      <c r="K35" s="47"/>
      <c r="L35" s="374"/>
      <c r="M35" s="761"/>
      <c r="N35" s="14"/>
      <c r="O35" s="18"/>
      <c r="P35" s="18"/>
      <c r="Q35" s="14"/>
    </row>
    <row r="36" spans="1:17" s="2" customFormat="1" ht="69" customHeight="1" x14ac:dyDescent="0.3">
      <c r="A36" s="747"/>
      <c r="B36" s="755"/>
      <c r="C36" s="758"/>
      <c r="D36" s="54"/>
      <c r="E36" s="54"/>
      <c r="F36" s="57" t="s">
        <v>568</v>
      </c>
      <c r="G36" s="57"/>
      <c r="H36" s="57" t="s">
        <v>569</v>
      </c>
      <c r="I36" s="47"/>
      <c r="J36" s="47"/>
      <c r="K36" s="47"/>
      <c r="L36" s="374"/>
      <c r="M36" s="761"/>
      <c r="N36" s="14"/>
      <c r="O36" s="18"/>
      <c r="P36" s="18"/>
      <c r="Q36" s="14"/>
    </row>
    <row r="37" spans="1:17" s="2" customFormat="1" ht="69" customHeight="1" x14ac:dyDescent="0.3">
      <c r="A37" s="747"/>
      <c r="B37" s="755"/>
      <c r="C37" s="758"/>
      <c r="D37" s="54"/>
      <c r="E37" s="54"/>
      <c r="F37" s="60" t="s">
        <v>570</v>
      </c>
      <c r="G37" s="60"/>
      <c r="H37" s="59" t="s">
        <v>571</v>
      </c>
      <c r="I37" s="47"/>
      <c r="J37" s="47"/>
      <c r="K37" s="47"/>
      <c r="L37" s="374"/>
      <c r="M37" s="761"/>
      <c r="N37" s="14"/>
      <c r="O37" s="18"/>
      <c r="P37" s="18"/>
      <c r="Q37" s="14"/>
    </row>
    <row r="38" spans="1:17" ht="46.5" customHeight="1" x14ac:dyDescent="0.3">
      <c r="A38" s="753"/>
      <c r="B38" s="756"/>
      <c r="C38" s="759"/>
      <c r="D38" s="54"/>
      <c r="E38" s="54"/>
      <c r="F38" s="57" t="s">
        <v>572</v>
      </c>
      <c r="G38" s="57"/>
      <c r="H38" s="57" t="s">
        <v>571</v>
      </c>
      <c r="I38" s="23"/>
      <c r="J38" s="23"/>
      <c r="K38" s="23"/>
      <c r="L38" s="25"/>
      <c r="M38" s="762"/>
      <c r="N38" s="14">
        <v>2</v>
      </c>
      <c r="O38" s="18">
        <f>IF(N38=1,0)+IF(N38=2,0.333)+IF(N38=3,0.666)+IF(N38=4,100%)</f>
        <v>0.33300000000000002</v>
      </c>
      <c r="P38" s="18">
        <f>O38*Q38/100</f>
        <v>0.33300000000000002</v>
      </c>
      <c r="Q38" s="14">
        <v>100</v>
      </c>
    </row>
    <row r="39" spans="1:17" s="2" customFormat="1" ht="57" customHeight="1" x14ac:dyDescent="0.3">
      <c r="A39" s="746" t="s">
        <v>536</v>
      </c>
      <c r="B39" s="754">
        <v>10</v>
      </c>
      <c r="C39" s="757" t="s">
        <v>573</v>
      </c>
      <c r="D39" s="54"/>
      <c r="E39" s="54"/>
      <c r="F39" s="59" t="s">
        <v>574</v>
      </c>
      <c r="G39" s="59"/>
      <c r="H39" s="59" t="s">
        <v>575</v>
      </c>
      <c r="I39" s="373"/>
      <c r="J39" s="26"/>
      <c r="K39" s="26"/>
      <c r="L39" s="26"/>
      <c r="M39" s="760"/>
      <c r="N39" s="14"/>
      <c r="O39" s="18"/>
      <c r="P39" s="18"/>
      <c r="Q39" s="14"/>
    </row>
    <row r="40" spans="1:17" s="2" customFormat="1" ht="57" customHeight="1" x14ac:dyDescent="0.3">
      <c r="A40" s="747"/>
      <c r="B40" s="755"/>
      <c r="C40" s="758"/>
      <c r="D40" s="54"/>
      <c r="E40" s="54"/>
      <c r="F40" s="57" t="s">
        <v>576</v>
      </c>
      <c r="G40" s="57"/>
      <c r="H40" s="57" t="s">
        <v>577</v>
      </c>
      <c r="I40" s="47"/>
      <c r="J40" s="47"/>
      <c r="K40" s="47"/>
      <c r="L40" s="374"/>
      <c r="M40" s="761"/>
      <c r="N40" s="14"/>
      <c r="O40" s="18"/>
      <c r="P40" s="18"/>
      <c r="Q40" s="14"/>
    </row>
    <row r="41" spans="1:17" s="2" customFormat="1" ht="57" customHeight="1" x14ac:dyDescent="0.3">
      <c r="A41" s="747"/>
      <c r="B41" s="755"/>
      <c r="C41" s="758"/>
      <c r="D41" s="54"/>
      <c r="E41" s="54"/>
      <c r="F41" s="59" t="s">
        <v>578</v>
      </c>
      <c r="G41" s="59"/>
      <c r="H41" s="59" t="s">
        <v>579</v>
      </c>
      <c r="I41" s="47"/>
      <c r="J41" s="47"/>
      <c r="K41" s="47"/>
      <c r="L41" s="374"/>
      <c r="M41" s="761"/>
      <c r="N41" s="14"/>
      <c r="O41" s="18"/>
      <c r="P41" s="18"/>
      <c r="Q41" s="14"/>
    </row>
    <row r="42" spans="1:17" s="2" customFormat="1" ht="57" customHeight="1" x14ac:dyDescent="0.3">
      <c r="A42" s="747"/>
      <c r="B42" s="755"/>
      <c r="C42" s="758"/>
      <c r="D42" s="54"/>
      <c r="E42" s="54"/>
      <c r="F42" s="57" t="s">
        <v>580</v>
      </c>
      <c r="G42" s="57"/>
      <c r="H42" s="57" t="s">
        <v>581</v>
      </c>
      <c r="I42" s="47"/>
      <c r="J42" s="47"/>
      <c r="K42" s="47"/>
      <c r="L42" s="374"/>
      <c r="M42" s="761"/>
      <c r="N42" s="14"/>
      <c r="O42" s="18"/>
      <c r="P42" s="18"/>
      <c r="Q42" s="14"/>
    </row>
    <row r="43" spans="1:17" ht="45.75" customHeight="1" x14ac:dyDescent="0.3">
      <c r="A43" s="753"/>
      <c r="B43" s="756"/>
      <c r="C43" s="759"/>
      <c r="D43" s="54"/>
      <c r="E43" s="54"/>
      <c r="F43" s="59" t="s">
        <v>582</v>
      </c>
      <c r="G43" s="59"/>
      <c r="H43" s="59" t="s">
        <v>583</v>
      </c>
      <c r="I43" s="23"/>
      <c r="J43" s="23"/>
      <c r="K43" s="23"/>
      <c r="L43" s="25"/>
      <c r="M43" s="762"/>
      <c r="N43" s="14">
        <v>2</v>
      </c>
      <c r="O43" s="18">
        <f>IF(N43=1,0)+IF(N43=2,0.333)+IF(N43=3,0.666)+IF(N43=4,100%)</f>
        <v>0.33300000000000002</v>
      </c>
      <c r="P43" s="18">
        <f>O43*Q43/100</f>
        <v>0.33300000000000002</v>
      </c>
      <c r="Q43" s="14">
        <v>100</v>
      </c>
    </row>
    <row r="44" spans="1:17" s="2" customFormat="1" ht="57.75" customHeight="1" x14ac:dyDescent="0.3">
      <c r="A44" s="746" t="s">
        <v>536</v>
      </c>
      <c r="B44" s="754">
        <v>11</v>
      </c>
      <c r="C44" s="763" t="s">
        <v>23</v>
      </c>
      <c r="D44" s="54"/>
      <c r="E44" s="54"/>
      <c r="F44" s="57" t="s">
        <v>584</v>
      </c>
      <c r="G44" s="57"/>
      <c r="H44" s="61" t="s">
        <v>585</v>
      </c>
      <c r="I44" s="373"/>
      <c r="J44" s="26"/>
      <c r="K44" s="26"/>
      <c r="L44" s="26"/>
      <c r="M44" s="760"/>
      <c r="N44" s="14"/>
      <c r="O44" s="18"/>
      <c r="P44" s="18"/>
      <c r="Q44" s="14"/>
    </row>
    <row r="45" spans="1:17" s="2" customFormat="1" ht="46.5" customHeight="1" x14ac:dyDescent="0.3">
      <c r="A45" s="747"/>
      <c r="B45" s="755"/>
      <c r="C45" s="764"/>
      <c r="D45" s="54"/>
      <c r="E45" s="54"/>
      <c r="F45" s="60" t="s">
        <v>586</v>
      </c>
      <c r="G45" s="60"/>
      <c r="H45" s="60" t="s">
        <v>587</v>
      </c>
      <c r="I45" s="23"/>
      <c r="J45" s="23"/>
      <c r="K45" s="23"/>
      <c r="L45" s="25"/>
      <c r="M45" s="761"/>
      <c r="N45" s="14">
        <v>2</v>
      </c>
      <c r="O45" s="18">
        <f>IF(N45=1,0)+IF(N45=2,0.333)+IF(N45=3,0.666)+IF(N45=4,100%)</f>
        <v>0.33300000000000002</v>
      </c>
      <c r="P45" s="18">
        <f>O45*Q45/100</f>
        <v>0.33300000000000002</v>
      </c>
      <c r="Q45" s="14">
        <v>100</v>
      </c>
    </row>
    <row r="46" spans="1:17" s="2" customFormat="1" ht="46.5" customHeight="1" x14ac:dyDescent="0.3">
      <c r="A46" s="747" t="s">
        <v>588</v>
      </c>
      <c r="B46" s="755">
        <v>12</v>
      </c>
      <c r="C46" s="764" t="s">
        <v>443</v>
      </c>
      <c r="D46" s="766" t="s">
        <v>527</v>
      </c>
      <c r="E46" s="54"/>
      <c r="F46" s="768" t="s">
        <v>589</v>
      </c>
      <c r="G46" s="60" t="s">
        <v>39</v>
      </c>
      <c r="H46" s="60" t="s">
        <v>590</v>
      </c>
      <c r="I46" s="23"/>
      <c r="J46" s="23"/>
      <c r="K46" s="23"/>
      <c r="L46" s="25"/>
      <c r="M46" s="761"/>
      <c r="N46" s="14"/>
      <c r="O46" s="18"/>
      <c r="P46" s="18"/>
      <c r="Q46" s="14"/>
    </row>
    <row r="47" spans="1:17" s="2" customFormat="1" ht="46.5" customHeight="1" x14ac:dyDescent="0.3">
      <c r="A47" s="747"/>
      <c r="B47" s="755"/>
      <c r="C47" s="764"/>
      <c r="D47" s="767"/>
      <c r="E47" s="54"/>
      <c r="F47" s="769"/>
      <c r="G47" s="60" t="s">
        <v>61</v>
      </c>
      <c r="H47" s="60" t="s">
        <v>591</v>
      </c>
      <c r="I47" s="23"/>
      <c r="J47" s="23"/>
      <c r="K47" s="23"/>
      <c r="L47" s="25"/>
      <c r="M47" s="761"/>
      <c r="N47" s="14"/>
      <c r="O47" s="18"/>
      <c r="P47" s="18"/>
      <c r="Q47" s="14"/>
    </row>
    <row r="48" spans="1:17" s="2" customFormat="1" ht="46.5" customHeight="1" x14ac:dyDescent="0.3">
      <c r="A48" s="747"/>
      <c r="B48" s="755"/>
      <c r="C48" s="764"/>
      <c r="D48" s="766" t="s">
        <v>527</v>
      </c>
      <c r="E48" s="54"/>
      <c r="F48" s="62" t="s">
        <v>592</v>
      </c>
      <c r="G48" s="60"/>
      <c r="H48" s="69" t="s">
        <v>593</v>
      </c>
      <c r="I48" s="23"/>
      <c r="J48" s="23"/>
      <c r="K48" s="23"/>
      <c r="L48" s="25"/>
      <c r="M48" s="761"/>
      <c r="N48" s="14"/>
      <c r="O48" s="18"/>
      <c r="P48" s="18"/>
      <c r="Q48" s="14"/>
    </row>
    <row r="49" spans="1:17" s="2" customFormat="1" ht="74.25" customHeight="1" x14ac:dyDescent="0.3">
      <c r="A49" s="747"/>
      <c r="B49" s="755"/>
      <c r="C49" s="764"/>
      <c r="D49" s="767"/>
      <c r="E49" s="54"/>
      <c r="F49" s="62" t="s">
        <v>594</v>
      </c>
      <c r="G49" s="60"/>
      <c r="H49" s="62" t="s">
        <v>595</v>
      </c>
      <c r="I49" s="23"/>
      <c r="J49" s="23"/>
      <c r="K49" s="23"/>
      <c r="L49" s="25"/>
      <c r="M49" s="761"/>
      <c r="N49" s="14"/>
      <c r="O49" s="18"/>
      <c r="P49" s="18"/>
      <c r="Q49" s="14"/>
    </row>
    <row r="50" spans="1:17" s="2" customFormat="1" ht="46.5" customHeight="1" x14ac:dyDescent="0.3">
      <c r="A50" s="747"/>
      <c r="B50" s="755"/>
      <c r="C50" s="764"/>
      <c r="D50" s="54" t="s">
        <v>527</v>
      </c>
      <c r="E50" s="54"/>
      <c r="F50" s="62" t="s">
        <v>596</v>
      </c>
      <c r="G50" s="60"/>
      <c r="H50" s="62" t="s">
        <v>597</v>
      </c>
      <c r="I50" s="23"/>
      <c r="J50" s="23"/>
      <c r="K50" s="23"/>
      <c r="L50" s="25"/>
      <c r="M50" s="761"/>
      <c r="N50" s="14"/>
      <c r="O50" s="18"/>
      <c r="P50" s="18"/>
      <c r="Q50" s="14"/>
    </row>
    <row r="51" spans="1:17" s="2" customFormat="1" ht="46.5" customHeight="1" x14ac:dyDescent="0.3">
      <c r="A51" s="747"/>
      <c r="B51" s="755"/>
      <c r="C51" s="764"/>
      <c r="D51" s="54" t="s">
        <v>527</v>
      </c>
      <c r="E51" s="54"/>
      <c r="F51" s="62" t="s">
        <v>598</v>
      </c>
      <c r="G51" s="60"/>
      <c r="H51" s="62" t="s">
        <v>599</v>
      </c>
      <c r="I51" s="23"/>
      <c r="J51" s="23"/>
      <c r="K51" s="23"/>
      <c r="L51" s="25"/>
      <c r="M51" s="761"/>
      <c r="N51" s="14"/>
      <c r="O51" s="18"/>
      <c r="P51" s="18"/>
      <c r="Q51" s="14"/>
    </row>
    <row r="52" spans="1:17" s="2" customFormat="1" ht="46.5" customHeight="1" x14ac:dyDescent="0.3">
      <c r="A52" s="747"/>
      <c r="B52" s="755"/>
      <c r="C52" s="764"/>
      <c r="D52" s="54" t="s">
        <v>600</v>
      </c>
      <c r="E52" s="54"/>
      <c r="F52" s="62" t="s">
        <v>601</v>
      </c>
      <c r="G52" s="60"/>
      <c r="H52" s="62" t="s">
        <v>602</v>
      </c>
      <c r="I52" s="23"/>
      <c r="J52" s="23"/>
      <c r="K52" s="23"/>
      <c r="L52" s="25"/>
      <c r="M52" s="761"/>
      <c r="N52" s="14"/>
      <c r="O52" s="18"/>
      <c r="P52" s="18"/>
      <c r="Q52" s="14"/>
    </row>
    <row r="53" spans="1:17" s="2" customFormat="1" ht="46.5" customHeight="1" x14ac:dyDescent="0.3">
      <c r="A53" s="747"/>
      <c r="B53" s="755"/>
      <c r="C53" s="764"/>
      <c r="D53" s="54" t="s">
        <v>527</v>
      </c>
      <c r="E53" s="54"/>
      <c r="F53" s="62" t="s">
        <v>603</v>
      </c>
      <c r="G53" s="60"/>
      <c r="H53" s="62" t="s">
        <v>604</v>
      </c>
      <c r="I53" s="23"/>
      <c r="J53" s="23"/>
      <c r="K53" s="23"/>
      <c r="L53" s="25"/>
      <c r="M53" s="761"/>
      <c r="N53" s="14"/>
      <c r="O53" s="18"/>
      <c r="P53" s="18"/>
      <c r="Q53" s="14"/>
    </row>
    <row r="54" spans="1:17" s="2" customFormat="1" ht="46.5" customHeight="1" x14ac:dyDescent="0.3">
      <c r="A54" s="747"/>
      <c r="B54" s="755"/>
      <c r="C54" s="764"/>
      <c r="D54" s="54" t="s">
        <v>537</v>
      </c>
      <c r="E54" s="54"/>
      <c r="F54" s="62" t="s">
        <v>605</v>
      </c>
      <c r="G54" s="60"/>
      <c r="H54" s="62" t="s">
        <v>606</v>
      </c>
      <c r="I54" s="23"/>
      <c r="J54" s="23"/>
      <c r="K54" s="23"/>
      <c r="L54" s="25"/>
      <c r="M54" s="761"/>
      <c r="N54" s="14"/>
      <c r="O54" s="18"/>
      <c r="P54" s="18"/>
      <c r="Q54" s="14"/>
    </row>
    <row r="55" spans="1:17" s="2" customFormat="1" ht="46.5" customHeight="1" x14ac:dyDescent="0.3">
      <c r="A55" s="747"/>
      <c r="B55" s="755"/>
      <c r="C55" s="764"/>
      <c r="D55" s="54" t="s">
        <v>527</v>
      </c>
      <c r="E55" s="54"/>
      <c r="F55" s="62" t="s">
        <v>607</v>
      </c>
      <c r="G55" s="60"/>
      <c r="H55" s="62" t="s">
        <v>608</v>
      </c>
      <c r="I55" s="23"/>
      <c r="J55" s="23"/>
      <c r="K55" s="23"/>
      <c r="L55" s="25"/>
      <c r="M55" s="761"/>
      <c r="N55" s="14"/>
      <c r="O55" s="18"/>
      <c r="P55" s="18"/>
      <c r="Q55" s="14"/>
    </row>
    <row r="56" spans="1:17" s="2" customFormat="1" ht="46.5" customHeight="1" x14ac:dyDescent="0.3">
      <c r="A56" s="747"/>
      <c r="B56" s="755"/>
      <c r="C56" s="764"/>
      <c r="D56" s="54" t="s">
        <v>537</v>
      </c>
      <c r="E56" s="54"/>
      <c r="F56" s="62" t="s">
        <v>609</v>
      </c>
      <c r="G56" s="60"/>
      <c r="H56" s="62" t="s">
        <v>610</v>
      </c>
      <c r="I56" s="23"/>
      <c r="J56" s="23"/>
      <c r="K56" s="23"/>
      <c r="L56" s="25"/>
      <c r="M56" s="761"/>
      <c r="N56" s="14"/>
      <c r="O56" s="18"/>
      <c r="P56" s="18"/>
      <c r="Q56" s="14"/>
    </row>
    <row r="57" spans="1:17" s="2" customFormat="1" ht="62.25" customHeight="1" x14ac:dyDescent="0.3">
      <c r="A57" s="753"/>
      <c r="B57" s="756"/>
      <c r="C57" s="765"/>
      <c r="D57" s="54" t="s">
        <v>527</v>
      </c>
      <c r="E57" s="54"/>
      <c r="F57" s="62" t="s">
        <v>611</v>
      </c>
      <c r="G57" s="60"/>
      <c r="H57" s="62" t="s">
        <v>612</v>
      </c>
      <c r="I57" s="23"/>
      <c r="J57" s="23"/>
      <c r="K57" s="23"/>
      <c r="L57" s="25"/>
      <c r="M57" s="762"/>
      <c r="N57" s="14">
        <v>2</v>
      </c>
      <c r="O57" s="18">
        <f>IF(N57=1,0)+IF(N57=2,0.333)+IF(N57=3,0.666)+IF(N57=4,100%)</f>
        <v>0.33300000000000002</v>
      </c>
      <c r="P57" s="18">
        <f>O57*Q57/100</f>
        <v>0.33300000000000002</v>
      </c>
      <c r="Q57" s="14">
        <v>100</v>
      </c>
    </row>
    <row r="58" spans="1:17" s="2" customFormat="1" ht="24.9" customHeight="1" x14ac:dyDescent="0.3">
      <c r="A58" s="6" t="s">
        <v>453</v>
      </c>
      <c r="B58" s="9"/>
      <c r="C58" s="10"/>
      <c r="D58" s="56"/>
      <c r="E58" s="56"/>
      <c r="F58" s="56"/>
      <c r="G58" s="56"/>
      <c r="H58" s="56"/>
      <c r="I58" s="7"/>
      <c r="J58" s="7"/>
      <c r="K58" s="7"/>
      <c r="L58" s="8"/>
      <c r="M58" s="31" t="s">
        <v>520</v>
      </c>
      <c r="N58" s="20" t="s">
        <v>521</v>
      </c>
      <c r="O58" s="19" t="s">
        <v>522</v>
      </c>
      <c r="P58" s="19">
        <f>AVERAGE(P59:P89)</f>
        <v>0.33300000000000002</v>
      </c>
      <c r="Q58" s="20" t="s">
        <v>523</v>
      </c>
    </row>
    <row r="59" spans="1:17" s="3" customFormat="1" ht="51.75" customHeight="1" x14ac:dyDescent="0.3">
      <c r="A59" s="746" t="s">
        <v>613</v>
      </c>
      <c r="B59" s="748">
        <v>12</v>
      </c>
      <c r="C59" s="750" t="s">
        <v>614</v>
      </c>
      <c r="D59" s="62" t="s">
        <v>615</v>
      </c>
      <c r="E59" s="369"/>
      <c r="F59" s="63" t="s">
        <v>616</v>
      </c>
      <c r="G59" s="62"/>
      <c r="H59" s="62"/>
      <c r="I59" s="742"/>
      <c r="J59" s="742"/>
      <c r="K59" s="367"/>
      <c r="L59" s="367"/>
      <c r="M59" s="739"/>
      <c r="N59" s="16"/>
      <c r="O59" s="37"/>
      <c r="P59" s="37"/>
      <c r="Q59" s="14"/>
    </row>
    <row r="60" spans="1:17" s="3" customFormat="1" ht="39.9" customHeight="1" x14ac:dyDescent="0.3">
      <c r="A60" s="747"/>
      <c r="B60" s="749"/>
      <c r="C60" s="751"/>
      <c r="D60" s="62" t="s">
        <v>617</v>
      </c>
      <c r="E60" s="62"/>
      <c r="F60" s="62" t="s">
        <v>618</v>
      </c>
      <c r="G60" s="62"/>
      <c r="H60" s="62" t="s">
        <v>619</v>
      </c>
      <c r="I60" s="752"/>
      <c r="J60" s="752"/>
      <c r="K60" s="372"/>
      <c r="L60" s="372"/>
      <c r="M60" s="740"/>
      <c r="N60" s="16"/>
      <c r="O60" s="37"/>
      <c r="P60" s="37"/>
      <c r="Q60" s="14"/>
    </row>
    <row r="61" spans="1:17" s="3" customFormat="1" ht="36" customHeight="1" x14ac:dyDescent="0.3">
      <c r="A61" s="747"/>
      <c r="B61" s="749"/>
      <c r="C61" s="751"/>
      <c r="D61" s="62" t="s">
        <v>617</v>
      </c>
      <c r="E61" s="62"/>
      <c r="F61" s="62" t="s">
        <v>620</v>
      </c>
      <c r="G61" s="62"/>
      <c r="H61" s="62" t="s">
        <v>621</v>
      </c>
      <c r="I61" s="22"/>
      <c r="J61" s="23"/>
      <c r="K61" s="23"/>
      <c r="L61" s="25"/>
      <c r="M61" s="741"/>
      <c r="N61" s="14">
        <v>2</v>
      </c>
      <c r="O61" s="18">
        <f>IF(N61=1,0)+IF(N61=2,0.333)+IF(N61=3,0.666)+IF(N61=4,100%)</f>
        <v>0.33300000000000002</v>
      </c>
      <c r="P61" s="18">
        <f>O61*Q61/100</f>
        <v>0.33300000000000002</v>
      </c>
      <c r="Q61" s="14">
        <v>100</v>
      </c>
    </row>
    <row r="62" spans="1:17" s="3" customFormat="1" ht="30" customHeight="1" x14ac:dyDescent="0.3">
      <c r="A62" s="747"/>
      <c r="B62" s="749"/>
      <c r="C62" s="751"/>
      <c r="D62" s="62" t="s">
        <v>617</v>
      </c>
      <c r="E62" s="55"/>
      <c r="F62" s="62" t="s">
        <v>622</v>
      </c>
      <c r="G62" s="62"/>
      <c r="H62" s="62" t="s">
        <v>623</v>
      </c>
      <c r="I62" s="742"/>
      <c r="J62" s="744"/>
      <c r="K62" s="367"/>
      <c r="L62" s="367"/>
      <c r="M62" s="739"/>
      <c r="N62" s="14"/>
      <c r="O62" s="18"/>
      <c r="P62" s="18"/>
      <c r="Q62" s="14"/>
    </row>
    <row r="63" spans="1:17" s="3" customFormat="1" ht="39.75" customHeight="1" x14ac:dyDescent="0.3">
      <c r="A63" s="747"/>
      <c r="B63" s="749"/>
      <c r="C63" s="751"/>
      <c r="D63" s="62" t="s">
        <v>617</v>
      </c>
      <c r="E63" s="55"/>
      <c r="F63" s="55" t="s">
        <v>624</v>
      </c>
      <c r="G63" s="55"/>
      <c r="H63" s="55" t="s">
        <v>625</v>
      </c>
      <c r="I63" s="743"/>
      <c r="J63" s="745"/>
      <c r="K63" s="368"/>
      <c r="L63" s="368"/>
      <c r="M63" s="740"/>
      <c r="N63" s="16"/>
      <c r="O63" s="37"/>
      <c r="P63" s="37"/>
      <c r="Q63" s="14"/>
    </row>
    <row r="64" spans="1:17" s="3" customFormat="1" ht="36" customHeight="1" x14ac:dyDescent="0.3">
      <c r="A64" s="66"/>
      <c r="B64" s="64"/>
      <c r="C64" s="51"/>
      <c r="D64" s="55"/>
      <c r="E64" s="55"/>
      <c r="F64" s="55"/>
      <c r="G64" s="55"/>
      <c r="H64" s="55"/>
      <c r="I64" s="22"/>
      <c r="J64" s="23"/>
      <c r="K64" s="23"/>
      <c r="L64" s="25"/>
      <c r="M64" s="741"/>
      <c r="N64" s="14">
        <v>2</v>
      </c>
      <c r="O64" s="18">
        <f>IF(N64=1,0)+IF(N64=2,0.333)+IF(N64=3,0.666)+IF(N64=4,100%)</f>
        <v>0.33300000000000002</v>
      </c>
      <c r="P64" s="18">
        <f>O64*Q64/100</f>
        <v>0.33300000000000002</v>
      </c>
      <c r="Q64" s="14">
        <v>100</v>
      </c>
    </row>
  </sheetData>
  <mergeCells count="56">
    <mergeCell ref="A15:A16"/>
    <mergeCell ref="B15:B16"/>
    <mergeCell ref="C15:C16"/>
    <mergeCell ref="M15:M16"/>
    <mergeCell ref="A2:L4"/>
    <mergeCell ref="B5:C5"/>
    <mergeCell ref="B6:C6"/>
    <mergeCell ref="I6:I7"/>
    <mergeCell ref="J6:J7"/>
    <mergeCell ref="K6:K7"/>
    <mergeCell ref="L6:L7"/>
    <mergeCell ref="A9:A10"/>
    <mergeCell ref="B9:B10"/>
    <mergeCell ref="C9:C10"/>
    <mergeCell ref="M9:M10"/>
    <mergeCell ref="M11:M12"/>
    <mergeCell ref="A17:A18"/>
    <mergeCell ref="B17:B18"/>
    <mergeCell ref="C17:C18"/>
    <mergeCell ref="M17:M18"/>
    <mergeCell ref="A20:A23"/>
    <mergeCell ref="B20:B23"/>
    <mergeCell ref="C20:C23"/>
    <mergeCell ref="M20:M23"/>
    <mergeCell ref="A24:A32"/>
    <mergeCell ref="B24:B32"/>
    <mergeCell ref="C24:C32"/>
    <mergeCell ref="M24:M32"/>
    <mergeCell ref="A33:A38"/>
    <mergeCell ref="B33:B38"/>
    <mergeCell ref="C33:C38"/>
    <mergeCell ref="F33:F34"/>
    <mergeCell ref="M33:M38"/>
    <mergeCell ref="A39:A43"/>
    <mergeCell ref="B39:B43"/>
    <mergeCell ref="C39:C43"/>
    <mergeCell ref="M39:M43"/>
    <mergeCell ref="A44:A45"/>
    <mergeCell ref="B44:B45"/>
    <mergeCell ref="C44:C45"/>
    <mergeCell ref="M44:M57"/>
    <mergeCell ref="A46:A57"/>
    <mergeCell ref="B46:B57"/>
    <mergeCell ref="C46:C57"/>
    <mergeCell ref="D46:D47"/>
    <mergeCell ref="F46:F47"/>
    <mergeCell ref="D48:D49"/>
    <mergeCell ref="M59:M61"/>
    <mergeCell ref="I62:I63"/>
    <mergeCell ref="J62:J63"/>
    <mergeCell ref="M62:M64"/>
    <mergeCell ref="A59:A63"/>
    <mergeCell ref="B59:B63"/>
    <mergeCell ref="C59:C63"/>
    <mergeCell ref="I59:I60"/>
    <mergeCell ref="J59:J6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02E6-D885-4C9A-91C4-DAA9325365C9}">
  <sheetPr codeName="Sheet9"/>
  <dimension ref="A1:B13"/>
  <sheetViews>
    <sheetView workbookViewId="0">
      <selection activeCell="B16" sqref="B16"/>
    </sheetView>
  </sheetViews>
  <sheetFormatPr baseColWidth="10" defaultColWidth="9.109375" defaultRowHeight="14.4" x14ac:dyDescent="0.3"/>
  <sheetData>
    <row r="1" spans="1:2" x14ac:dyDescent="0.3">
      <c r="A1" t="s">
        <v>626</v>
      </c>
    </row>
    <row r="2" spans="1:2" x14ac:dyDescent="0.3">
      <c r="A2" t="s">
        <v>627</v>
      </c>
    </row>
    <row r="3" spans="1:2" x14ac:dyDescent="0.3">
      <c r="A3" t="s">
        <v>628</v>
      </c>
    </row>
    <row r="4" spans="1:2" x14ac:dyDescent="0.3">
      <c r="A4" t="s">
        <v>629</v>
      </c>
    </row>
    <row r="5" spans="1:2" x14ac:dyDescent="0.3">
      <c r="A5" t="s">
        <v>630</v>
      </c>
    </row>
    <row r="6" spans="1:2" x14ac:dyDescent="0.3">
      <c r="A6" t="s">
        <v>631</v>
      </c>
    </row>
    <row r="7" spans="1:2" x14ac:dyDescent="0.3">
      <c r="A7" t="s">
        <v>632</v>
      </c>
    </row>
    <row r="8" spans="1:2" x14ac:dyDescent="0.3">
      <c r="A8" t="s">
        <v>633</v>
      </c>
    </row>
    <row r="10" spans="1:2" x14ac:dyDescent="0.3">
      <c r="A10" s="11" t="s">
        <v>634</v>
      </c>
      <c r="B10" t="s">
        <v>635</v>
      </c>
    </row>
    <row r="11" spans="1:2" x14ac:dyDescent="0.3">
      <c r="A11" s="12" t="s">
        <v>636</v>
      </c>
      <c r="B11" t="s">
        <v>637</v>
      </c>
    </row>
    <row r="12" spans="1:2" x14ac:dyDescent="0.3">
      <c r="A12" t="s">
        <v>638</v>
      </c>
      <c r="B12" t="s">
        <v>639</v>
      </c>
    </row>
    <row r="13" spans="1:2" x14ac:dyDescent="0.3">
      <c r="A13" s="13" t="s">
        <v>640</v>
      </c>
      <c r="B13" t="s">
        <v>641</v>
      </c>
    </row>
  </sheetData>
  <sheetProtection algorithmName="SHA-512" hashValue="ZIzplLsM/RyLemyEZ85P467zRiIsrs4mbg+dNmgBOK0hMHMerVrK17+cO8InyVR7sA3il7ygIz/JiVqxVbUfCw==" saltValue="u+T6242mih3RHvA3TjwP/A==" spinCount="100000" sheet="1" objects="1" scenario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77E29-DD7C-465F-8C69-F302499E275C}">
  <sheetPr codeName="Sheet1"/>
  <dimension ref="A1:J137"/>
  <sheetViews>
    <sheetView zoomScale="80" zoomScaleNormal="80" workbookViewId="0">
      <pane xSplit="1" ySplit="1" topLeftCell="B2" activePane="bottomRight" state="frozen"/>
      <selection pane="topRight" activeCell="C1" sqref="C1"/>
      <selection pane="bottomLeft" activeCell="A8" sqref="A8"/>
      <selection pane="bottomRight" activeCell="F19" sqref="F19"/>
    </sheetView>
  </sheetViews>
  <sheetFormatPr baseColWidth="10" defaultColWidth="9.109375" defaultRowHeight="13.8" x14ac:dyDescent="0.3"/>
  <cols>
    <col min="1" max="1" width="9.88671875" style="94" customWidth="1"/>
    <col min="2" max="3" width="18.44140625" style="102" customWidth="1"/>
    <col min="4" max="4" width="23.109375" style="102" customWidth="1"/>
    <col min="5" max="5" width="15.44140625" style="102" customWidth="1"/>
    <col min="6" max="6" width="58.88671875" style="94" customWidth="1"/>
    <col min="7" max="7" width="11.5546875" style="94" customWidth="1"/>
    <col min="8" max="8" width="15.88671875" style="94" customWidth="1"/>
    <col min="9" max="9" width="91.33203125" style="94" customWidth="1"/>
    <col min="10" max="10" width="27" style="94" customWidth="1"/>
    <col min="11" max="16384" width="9.109375" style="94"/>
  </cols>
  <sheetData>
    <row r="1" spans="1:10" ht="46.8" x14ac:dyDescent="0.3">
      <c r="A1" s="95" t="s">
        <v>5</v>
      </c>
      <c r="B1" s="101" t="s">
        <v>307</v>
      </c>
      <c r="C1" s="99" t="s">
        <v>642</v>
      </c>
      <c r="D1" s="99" t="s">
        <v>643</v>
      </c>
      <c r="E1" s="101" t="s">
        <v>9</v>
      </c>
      <c r="F1" s="96" t="s">
        <v>10</v>
      </c>
      <c r="G1" s="95" t="s">
        <v>11</v>
      </c>
      <c r="H1" s="95" t="s">
        <v>12</v>
      </c>
      <c r="I1" s="96" t="s">
        <v>13</v>
      </c>
      <c r="J1" s="82" t="s">
        <v>14</v>
      </c>
    </row>
    <row r="2" spans="1:10" s="76" customFormat="1" ht="73.5" customHeight="1" x14ac:dyDescent="0.3">
      <c r="A2" s="177"/>
      <c r="B2" s="178" t="s">
        <v>15</v>
      </c>
      <c r="C2" s="178"/>
      <c r="D2" s="178"/>
      <c r="E2" s="179"/>
      <c r="F2" s="177"/>
      <c r="G2" s="177"/>
      <c r="H2" s="177"/>
      <c r="I2" s="177"/>
      <c r="J2" s="80"/>
    </row>
    <row r="3" spans="1:10" s="76" customFormat="1" ht="24" customHeight="1" x14ac:dyDescent="0.3">
      <c r="A3" s="736">
        <v>1</v>
      </c>
      <c r="B3" s="796" t="s">
        <v>525</v>
      </c>
      <c r="C3" s="380" t="s">
        <v>16</v>
      </c>
      <c r="D3" s="380" t="s">
        <v>644</v>
      </c>
      <c r="E3" s="797" t="s">
        <v>645</v>
      </c>
      <c r="F3" s="796" t="s">
        <v>646</v>
      </c>
      <c r="G3" s="379"/>
      <c r="H3" s="180" t="s">
        <v>20</v>
      </c>
      <c r="I3" s="380">
        <v>1</v>
      </c>
      <c r="J3" s="380"/>
    </row>
    <row r="4" spans="1:10" s="76" customFormat="1" ht="25.5" customHeight="1" x14ac:dyDescent="0.3">
      <c r="A4" s="736"/>
      <c r="B4" s="796"/>
      <c r="C4" s="380" t="s">
        <v>16</v>
      </c>
      <c r="D4" s="380" t="s">
        <v>644</v>
      </c>
      <c r="E4" s="797"/>
      <c r="F4" s="796"/>
      <c r="G4" s="379"/>
      <c r="H4" s="180" t="s">
        <v>20</v>
      </c>
      <c r="I4" s="380">
        <v>2</v>
      </c>
      <c r="J4" s="380"/>
    </row>
    <row r="5" spans="1:10" s="76" customFormat="1" ht="22.5" customHeight="1" x14ac:dyDescent="0.3">
      <c r="A5" s="736"/>
      <c r="B5" s="796"/>
      <c r="C5" s="380" t="s">
        <v>16</v>
      </c>
      <c r="D5" s="380" t="s">
        <v>644</v>
      </c>
      <c r="E5" s="797"/>
      <c r="F5" s="796"/>
      <c r="G5" s="379"/>
      <c r="H5" s="180" t="s">
        <v>20</v>
      </c>
      <c r="I5" s="380">
        <v>3</v>
      </c>
      <c r="J5" s="380"/>
    </row>
    <row r="6" spans="1:10" s="76" customFormat="1" ht="22.5" customHeight="1" x14ac:dyDescent="0.3">
      <c r="A6" s="736"/>
      <c r="B6" s="796"/>
      <c r="C6" s="380" t="s">
        <v>16</v>
      </c>
      <c r="D6" s="380" t="s">
        <v>644</v>
      </c>
      <c r="E6" s="797"/>
      <c r="F6" s="796"/>
      <c r="G6" s="379"/>
      <c r="H6" s="180" t="s">
        <v>20</v>
      </c>
      <c r="I6" s="380">
        <v>4</v>
      </c>
      <c r="J6" s="380"/>
    </row>
    <row r="7" spans="1:10" s="76" customFormat="1" ht="21" customHeight="1" x14ac:dyDescent="0.3">
      <c r="A7" s="736"/>
      <c r="B7" s="796"/>
      <c r="C7" s="380" t="s">
        <v>16</v>
      </c>
      <c r="D7" s="380" t="s">
        <v>644</v>
      </c>
      <c r="E7" s="797"/>
      <c r="F7" s="796"/>
      <c r="G7" s="379"/>
      <c r="H7" s="180" t="s">
        <v>20</v>
      </c>
      <c r="I7" s="380">
        <v>5</v>
      </c>
      <c r="J7" s="380"/>
    </row>
    <row r="8" spans="1:10" s="76" customFormat="1" ht="21" customHeight="1" x14ac:dyDescent="0.3">
      <c r="A8" s="736"/>
      <c r="B8" s="796"/>
      <c r="C8" s="380" t="s">
        <v>16</v>
      </c>
      <c r="D8" s="380" t="s">
        <v>644</v>
      </c>
      <c r="E8" s="797"/>
      <c r="F8" s="796"/>
      <c r="G8" s="379"/>
      <c r="H8" s="180" t="s">
        <v>20</v>
      </c>
      <c r="I8" s="380">
        <v>6</v>
      </c>
      <c r="J8" s="380"/>
    </row>
    <row r="9" spans="1:10" s="76" customFormat="1" ht="21.75" customHeight="1" x14ac:dyDescent="0.3">
      <c r="A9" s="736"/>
      <c r="B9" s="796"/>
      <c r="C9" s="380" t="s">
        <v>16</v>
      </c>
      <c r="D9" s="380" t="s">
        <v>644</v>
      </c>
      <c r="E9" s="797"/>
      <c r="F9" s="796"/>
      <c r="G9" s="379"/>
      <c r="H9" s="180" t="s">
        <v>20</v>
      </c>
      <c r="I9" s="380">
        <v>7</v>
      </c>
      <c r="J9" s="380"/>
    </row>
    <row r="10" spans="1:10" s="73" customFormat="1" ht="51.75" customHeight="1" x14ac:dyDescent="0.3">
      <c r="A10" s="736">
        <v>1</v>
      </c>
      <c r="B10" s="698" t="s">
        <v>311</v>
      </c>
      <c r="C10" s="380" t="s">
        <v>16</v>
      </c>
      <c r="D10" s="380" t="s">
        <v>644</v>
      </c>
      <c r="E10" s="380" t="s">
        <v>31</v>
      </c>
      <c r="F10" s="380" t="s">
        <v>647</v>
      </c>
      <c r="G10" s="380" t="s">
        <v>33</v>
      </c>
      <c r="H10" s="183" t="s">
        <v>20</v>
      </c>
      <c r="I10" s="181" t="s">
        <v>648</v>
      </c>
      <c r="J10" s="380"/>
    </row>
    <row r="11" spans="1:10" s="76" customFormat="1" ht="25.5" customHeight="1" x14ac:dyDescent="0.3">
      <c r="A11" s="736"/>
      <c r="B11" s="702"/>
      <c r="C11" s="380" t="s">
        <v>16</v>
      </c>
      <c r="D11" s="380" t="s">
        <v>644</v>
      </c>
      <c r="E11" s="380" t="s">
        <v>31</v>
      </c>
      <c r="F11" s="380" t="s">
        <v>647</v>
      </c>
      <c r="G11" s="380" t="s">
        <v>19</v>
      </c>
      <c r="H11" s="180" t="s">
        <v>20</v>
      </c>
      <c r="I11" s="181" t="s">
        <v>47</v>
      </c>
      <c r="J11" s="380"/>
    </row>
    <row r="12" spans="1:10" s="76" customFormat="1" ht="24.75" customHeight="1" x14ac:dyDescent="0.3">
      <c r="A12" s="736">
        <v>1</v>
      </c>
      <c r="B12" s="702"/>
      <c r="C12" s="380" t="s">
        <v>16</v>
      </c>
      <c r="D12" s="380" t="s">
        <v>644</v>
      </c>
      <c r="E12" s="380" t="s">
        <v>41</v>
      </c>
      <c r="F12" s="181" t="s">
        <v>42</v>
      </c>
      <c r="G12" s="380" t="s">
        <v>33</v>
      </c>
      <c r="H12" s="180" t="s">
        <v>20</v>
      </c>
      <c r="I12" s="181" t="s">
        <v>649</v>
      </c>
      <c r="J12" s="380"/>
    </row>
    <row r="13" spans="1:10" s="76" customFormat="1" ht="25.5" customHeight="1" x14ac:dyDescent="0.3">
      <c r="A13" s="736"/>
      <c r="B13" s="702"/>
      <c r="C13" s="380" t="s">
        <v>16</v>
      </c>
      <c r="D13" s="380" t="s">
        <v>644</v>
      </c>
      <c r="E13" s="380" t="s">
        <v>41</v>
      </c>
      <c r="F13" s="181" t="s">
        <v>650</v>
      </c>
      <c r="G13" s="380" t="s">
        <v>19</v>
      </c>
      <c r="H13" s="180" t="s">
        <v>20</v>
      </c>
      <c r="I13" s="181" t="s">
        <v>47</v>
      </c>
      <c r="J13" s="380"/>
    </row>
    <row r="14" spans="1:10" s="76" customFormat="1" ht="42" customHeight="1" x14ac:dyDescent="0.3">
      <c r="A14" s="736">
        <v>1</v>
      </c>
      <c r="B14" s="702"/>
      <c r="C14" s="380" t="s">
        <v>651</v>
      </c>
      <c r="D14" s="380" t="s">
        <v>20</v>
      </c>
      <c r="E14" s="380" t="s">
        <v>45</v>
      </c>
      <c r="F14" s="380" t="s">
        <v>46</v>
      </c>
      <c r="G14" s="380" t="s">
        <v>33</v>
      </c>
      <c r="H14" s="180" t="s">
        <v>20</v>
      </c>
      <c r="I14" s="380" t="s">
        <v>47</v>
      </c>
      <c r="J14" s="380"/>
    </row>
    <row r="15" spans="1:10" s="76" customFormat="1" ht="42" customHeight="1" x14ac:dyDescent="0.3">
      <c r="A15" s="736"/>
      <c r="B15" s="702"/>
      <c r="C15" s="380" t="s">
        <v>651</v>
      </c>
      <c r="D15" s="380" t="s">
        <v>20</v>
      </c>
      <c r="E15" s="380" t="s">
        <v>45</v>
      </c>
      <c r="F15" s="380" t="s">
        <v>46</v>
      </c>
      <c r="G15" s="380" t="s">
        <v>19</v>
      </c>
      <c r="H15" s="180" t="s">
        <v>20</v>
      </c>
      <c r="I15" s="380" t="s">
        <v>652</v>
      </c>
      <c r="J15" s="380"/>
    </row>
    <row r="16" spans="1:10" s="76" customFormat="1" ht="42" customHeight="1" x14ac:dyDescent="0.3">
      <c r="A16" s="736">
        <v>1</v>
      </c>
      <c r="B16" s="702"/>
      <c r="C16" s="380" t="s">
        <v>16</v>
      </c>
      <c r="D16" s="380" t="s">
        <v>644</v>
      </c>
      <c r="E16" s="380" t="s">
        <v>653</v>
      </c>
      <c r="F16" s="380" t="s">
        <v>654</v>
      </c>
      <c r="G16" s="380" t="s">
        <v>33</v>
      </c>
      <c r="H16" s="180" t="s">
        <v>23</v>
      </c>
      <c r="I16" s="380" t="s">
        <v>655</v>
      </c>
      <c r="J16" s="380"/>
    </row>
    <row r="17" spans="1:10" s="76" customFormat="1" ht="42" customHeight="1" x14ac:dyDescent="0.3">
      <c r="A17" s="736"/>
      <c r="B17" s="702"/>
      <c r="C17" s="380" t="s">
        <v>16</v>
      </c>
      <c r="D17" s="380" t="s">
        <v>644</v>
      </c>
      <c r="E17" s="380" t="s">
        <v>653</v>
      </c>
      <c r="F17" s="380" t="s">
        <v>654</v>
      </c>
      <c r="G17" s="380" t="s">
        <v>19</v>
      </c>
      <c r="H17" s="180" t="s">
        <v>23</v>
      </c>
      <c r="I17" s="380" t="s">
        <v>47</v>
      </c>
      <c r="J17" s="380"/>
    </row>
    <row r="18" spans="1:10" s="76" customFormat="1" ht="42" customHeight="1" x14ac:dyDescent="0.3">
      <c r="A18" s="736">
        <v>1</v>
      </c>
      <c r="B18" s="702"/>
      <c r="C18" s="380" t="s">
        <v>16</v>
      </c>
      <c r="D18" s="380" t="s">
        <v>644</v>
      </c>
      <c r="E18" s="380" t="s">
        <v>41</v>
      </c>
      <c r="F18" s="380" t="s">
        <v>49</v>
      </c>
      <c r="G18" s="380" t="s">
        <v>33</v>
      </c>
      <c r="H18" s="180" t="s">
        <v>23</v>
      </c>
      <c r="I18" s="380" t="s">
        <v>656</v>
      </c>
      <c r="J18" s="380"/>
    </row>
    <row r="19" spans="1:10" s="76" customFormat="1" ht="42" customHeight="1" x14ac:dyDescent="0.3">
      <c r="A19" s="736"/>
      <c r="B19" s="702"/>
      <c r="C19" s="380" t="s">
        <v>16</v>
      </c>
      <c r="D19" s="380" t="s">
        <v>644</v>
      </c>
      <c r="E19" s="380" t="s">
        <v>41</v>
      </c>
      <c r="F19" s="380" t="s">
        <v>49</v>
      </c>
      <c r="G19" s="380" t="s">
        <v>19</v>
      </c>
      <c r="H19" s="180" t="s">
        <v>23</v>
      </c>
      <c r="I19" s="380" t="s">
        <v>47</v>
      </c>
      <c r="J19" s="380"/>
    </row>
    <row r="20" spans="1:10" s="76" customFormat="1" ht="42" customHeight="1" x14ac:dyDescent="0.3">
      <c r="A20" s="736">
        <v>1</v>
      </c>
      <c r="B20" s="702"/>
      <c r="C20" s="380" t="s">
        <v>16</v>
      </c>
      <c r="D20" s="380" t="s">
        <v>644</v>
      </c>
      <c r="E20" s="380" t="s">
        <v>45</v>
      </c>
      <c r="F20" s="380" t="s">
        <v>53</v>
      </c>
      <c r="G20" s="380" t="s">
        <v>33</v>
      </c>
      <c r="H20" s="180" t="s">
        <v>54</v>
      </c>
      <c r="I20" s="380" t="s">
        <v>657</v>
      </c>
      <c r="J20" s="380"/>
    </row>
    <row r="21" spans="1:10" s="76" customFormat="1" ht="42" customHeight="1" x14ac:dyDescent="0.3">
      <c r="A21" s="736"/>
      <c r="B21" s="702"/>
      <c r="C21" s="380" t="s">
        <v>16</v>
      </c>
      <c r="D21" s="380" t="s">
        <v>644</v>
      </c>
      <c r="E21" s="380" t="s">
        <v>45</v>
      </c>
      <c r="F21" s="380" t="s">
        <v>53</v>
      </c>
      <c r="G21" s="380" t="s">
        <v>19</v>
      </c>
      <c r="H21" s="180" t="s">
        <v>23</v>
      </c>
      <c r="I21" s="380" t="s">
        <v>47</v>
      </c>
      <c r="J21" s="380"/>
    </row>
    <row r="22" spans="1:10" s="76" customFormat="1" ht="42" customHeight="1" x14ac:dyDescent="0.3">
      <c r="A22" s="663">
        <v>1</v>
      </c>
      <c r="B22" s="702"/>
      <c r="C22" s="380" t="s">
        <v>651</v>
      </c>
      <c r="D22" s="380" t="s">
        <v>20</v>
      </c>
      <c r="E22" s="380" t="s">
        <v>45</v>
      </c>
      <c r="F22" s="380" t="s">
        <v>658</v>
      </c>
      <c r="G22" s="380" t="s">
        <v>33</v>
      </c>
      <c r="H22" s="180" t="s">
        <v>23</v>
      </c>
      <c r="I22" s="380" t="s">
        <v>659</v>
      </c>
      <c r="J22" s="380"/>
    </row>
    <row r="23" spans="1:10" s="76" customFormat="1" ht="42" customHeight="1" x14ac:dyDescent="0.3">
      <c r="A23" s="664"/>
      <c r="B23" s="699"/>
      <c r="C23" s="380" t="s">
        <v>651</v>
      </c>
      <c r="D23" s="380" t="s">
        <v>20</v>
      </c>
      <c r="E23" s="380" t="s">
        <v>45</v>
      </c>
      <c r="F23" s="380" t="s">
        <v>658</v>
      </c>
      <c r="G23" s="380" t="s">
        <v>19</v>
      </c>
      <c r="H23" s="180" t="s">
        <v>23</v>
      </c>
      <c r="I23" s="380" t="s">
        <v>47</v>
      </c>
      <c r="J23" s="380"/>
    </row>
    <row r="24" spans="1:10" s="76" customFormat="1" ht="24.9" customHeight="1" x14ac:dyDescent="0.3">
      <c r="A24" s="177"/>
      <c r="B24" s="178" t="s">
        <v>73</v>
      </c>
      <c r="C24" s="178"/>
      <c r="D24" s="178"/>
      <c r="E24" s="178"/>
      <c r="F24" s="177"/>
      <c r="G24" s="177"/>
      <c r="H24" s="177"/>
      <c r="I24" s="177"/>
      <c r="J24" s="80"/>
    </row>
    <row r="25" spans="1:10" s="75" customFormat="1" ht="91.5" customHeight="1" x14ac:dyDescent="0.3">
      <c r="A25" s="736">
        <v>1</v>
      </c>
      <c r="B25" s="658" t="s">
        <v>531</v>
      </c>
      <c r="C25" s="359"/>
      <c r="D25" s="380" t="s">
        <v>644</v>
      </c>
      <c r="E25" s="195" t="s">
        <v>660</v>
      </c>
      <c r="F25" s="182" t="s">
        <v>661</v>
      </c>
      <c r="G25" s="380" t="s">
        <v>61</v>
      </c>
      <c r="H25" s="180" t="s">
        <v>20</v>
      </c>
      <c r="I25" s="86" t="s">
        <v>662</v>
      </c>
      <c r="J25" s="73"/>
    </row>
    <row r="26" spans="1:10" s="75" customFormat="1" ht="91.5" customHeight="1" x14ac:dyDescent="0.3">
      <c r="A26" s="736"/>
      <c r="B26" s="659"/>
      <c r="C26" s="360"/>
      <c r="D26" s="380" t="s">
        <v>644</v>
      </c>
      <c r="E26" s="195" t="s">
        <v>660</v>
      </c>
      <c r="F26" s="182" t="s">
        <v>663</v>
      </c>
      <c r="G26" s="380" t="s">
        <v>39</v>
      </c>
      <c r="H26" s="180" t="s">
        <v>20</v>
      </c>
      <c r="I26" s="86" t="s">
        <v>664</v>
      </c>
      <c r="J26" s="73"/>
    </row>
    <row r="27" spans="1:10" s="75" customFormat="1" ht="102.75" customHeight="1" x14ac:dyDescent="0.3">
      <c r="A27" s="663">
        <v>2</v>
      </c>
      <c r="B27" s="659"/>
      <c r="C27" s="360"/>
      <c r="D27" s="380" t="s">
        <v>644</v>
      </c>
      <c r="E27" s="195" t="s">
        <v>660</v>
      </c>
      <c r="F27" s="182" t="s">
        <v>665</v>
      </c>
      <c r="G27" s="380" t="s">
        <v>61</v>
      </c>
      <c r="H27" s="180" t="s">
        <v>20</v>
      </c>
      <c r="I27" s="86" t="s">
        <v>666</v>
      </c>
      <c r="J27" s="73"/>
    </row>
    <row r="28" spans="1:10" s="75" customFormat="1" ht="91.5" customHeight="1" x14ac:dyDescent="0.3">
      <c r="A28" s="664"/>
      <c r="B28" s="659"/>
      <c r="C28" s="360"/>
      <c r="D28" s="380" t="s">
        <v>644</v>
      </c>
      <c r="E28" s="195" t="s">
        <v>660</v>
      </c>
      <c r="F28" s="182" t="s">
        <v>665</v>
      </c>
      <c r="G28" s="380" t="s">
        <v>39</v>
      </c>
      <c r="H28" s="180" t="s">
        <v>20</v>
      </c>
      <c r="I28" s="86" t="s">
        <v>664</v>
      </c>
      <c r="J28" s="73"/>
    </row>
    <row r="29" spans="1:10" s="75" customFormat="1" ht="45" customHeight="1" x14ac:dyDescent="0.3">
      <c r="A29" s="736">
        <v>3</v>
      </c>
      <c r="B29" s="659"/>
      <c r="C29" s="360"/>
      <c r="D29" s="380" t="s">
        <v>644</v>
      </c>
      <c r="E29" s="195" t="s">
        <v>86</v>
      </c>
      <c r="F29" s="183" t="s">
        <v>667</v>
      </c>
      <c r="G29" s="380" t="s">
        <v>61</v>
      </c>
      <c r="H29" s="180" t="s">
        <v>20</v>
      </c>
      <c r="I29" s="86" t="s">
        <v>668</v>
      </c>
      <c r="J29" s="183"/>
    </row>
    <row r="30" spans="1:10" s="75" customFormat="1" ht="70.5" customHeight="1" x14ac:dyDescent="0.3">
      <c r="A30" s="736"/>
      <c r="B30" s="659"/>
      <c r="C30" s="360"/>
      <c r="D30" s="380" t="s">
        <v>644</v>
      </c>
      <c r="E30" s="195" t="s">
        <v>86</v>
      </c>
      <c r="F30" s="183" t="s">
        <v>667</v>
      </c>
      <c r="G30" s="380" t="s">
        <v>39</v>
      </c>
      <c r="H30" s="180" t="s">
        <v>20</v>
      </c>
      <c r="I30" s="184" t="s">
        <v>669</v>
      </c>
      <c r="J30" s="183"/>
    </row>
    <row r="31" spans="1:10" s="75" customFormat="1" ht="54" customHeight="1" x14ac:dyDescent="0.3">
      <c r="A31" s="663">
        <v>4</v>
      </c>
      <c r="B31" s="659"/>
      <c r="C31" s="360"/>
      <c r="D31" s="380" t="s">
        <v>644</v>
      </c>
      <c r="E31" s="195" t="s">
        <v>670</v>
      </c>
      <c r="F31" s="183" t="s">
        <v>671</v>
      </c>
      <c r="G31" s="380" t="s">
        <v>61</v>
      </c>
      <c r="H31" s="180" t="s">
        <v>20</v>
      </c>
      <c r="I31" s="184" t="s">
        <v>672</v>
      </c>
      <c r="J31" s="183"/>
    </row>
    <row r="32" spans="1:10" s="75" customFormat="1" ht="54" customHeight="1" x14ac:dyDescent="0.3">
      <c r="A32" s="664"/>
      <c r="B32" s="659"/>
      <c r="C32" s="360"/>
      <c r="D32" s="380" t="s">
        <v>644</v>
      </c>
      <c r="E32" s="195" t="s">
        <v>670</v>
      </c>
      <c r="F32" s="183" t="s">
        <v>671</v>
      </c>
      <c r="G32" s="380" t="s">
        <v>95</v>
      </c>
      <c r="H32" s="180" t="s">
        <v>20</v>
      </c>
      <c r="I32" s="184" t="s">
        <v>673</v>
      </c>
      <c r="J32" s="183"/>
    </row>
    <row r="33" spans="1:10" s="75" customFormat="1" ht="42.75" customHeight="1" x14ac:dyDescent="0.3">
      <c r="A33" s="663">
        <v>5</v>
      </c>
      <c r="B33" s="659"/>
      <c r="C33" s="360"/>
      <c r="D33" s="380" t="s">
        <v>644</v>
      </c>
      <c r="E33" s="195" t="s">
        <v>89</v>
      </c>
      <c r="F33" s="183" t="s">
        <v>674</v>
      </c>
      <c r="G33" s="380" t="s">
        <v>61</v>
      </c>
      <c r="H33" s="180" t="s">
        <v>20</v>
      </c>
      <c r="I33" s="86" t="s">
        <v>664</v>
      </c>
      <c r="J33" s="183"/>
    </row>
    <row r="34" spans="1:10" s="75" customFormat="1" ht="81.75" customHeight="1" x14ac:dyDescent="0.3">
      <c r="A34" s="664"/>
      <c r="B34" s="660"/>
      <c r="C34" s="361"/>
      <c r="D34" s="380" t="s">
        <v>644</v>
      </c>
      <c r="E34" s="195" t="s">
        <v>89</v>
      </c>
      <c r="F34" s="183" t="s">
        <v>674</v>
      </c>
      <c r="G34" s="380" t="s">
        <v>95</v>
      </c>
      <c r="H34" s="180" t="s">
        <v>20</v>
      </c>
      <c r="I34" s="86" t="s">
        <v>675</v>
      </c>
      <c r="J34" s="183"/>
    </row>
    <row r="35" spans="1:10" s="76" customFormat="1" ht="60" customHeight="1" x14ac:dyDescent="0.3">
      <c r="A35" s="798">
        <v>1</v>
      </c>
      <c r="B35" s="376" t="s">
        <v>676</v>
      </c>
      <c r="C35" s="376"/>
      <c r="D35" s="76" t="s">
        <v>20</v>
      </c>
      <c r="E35" s="76" t="s">
        <v>98</v>
      </c>
      <c r="F35" s="76" t="s">
        <v>99</v>
      </c>
      <c r="G35" s="76" t="s">
        <v>61</v>
      </c>
      <c r="H35" s="76" t="s">
        <v>23</v>
      </c>
      <c r="I35" s="185" t="s">
        <v>100</v>
      </c>
    </row>
    <row r="36" spans="1:10" s="76" customFormat="1" ht="60" customHeight="1" x14ac:dyDescent="0.3">
      <c r="A36" s="798"/>
      <c r="B36" s="376" t="s">
        <v>676</v>
      </c>
      <c r="C36" s="376"/>
      <c r="D36" s="76" t="s">
        <v>23</v>
      </c>
      <c r="E36" s="76" t="s">
        <v>98</v>
      </c>
      <c r="F36" s="76" t="s">
        <v>99</v>
      </c>
      <c r="G36" s="76" t="s">
        <v>39</v>
      </c>
      <c r="H36" s="76" t="s">
        <v>23</v>
      </c>
      <c r="I36" s="185" t="s">
        <v>101</v>
      </c>
    </row>
    <row r="37" spans="1:10" s="76" customFormat="1" ht="60" customHeight="1" x14ac:dyDescent="0.3">
      <c r="A37" s="658">
        <v>1</v>
      </c>
      <c r="B37" s="76" t="s">
        <v>677</v>
      </c>
      <c r="D37" s="76" t="s">
        <v>23</v>
      </c>
      <c r="E37" s="376" t="s">
        <v>102</v>
      </c>
      <c r="F37" s="76" t="s">
        <v>103</v>
      </c>
      <c r="G37" s="76" t="s">
        <v>61</v>
      </c>
      <c r="H37" s="76" t="s">
        <v>23</v>
      </c>
      <c r="I37" s="185" t="s">
        <v>104</v>
      </c>
    </row>
    <row r="38" spans="1:10" s="76" customFormat="1" ht="60" customHeight="1" x14ac:dyDescent="0.3">
      <c r="A38" s="660"/>
      <c r="B38" s="76" t="s">
        <v>677</v>
      </c>
      <c r="D38" s="76" t="s">
        <v>23</v>
      </c>
      <c r="E38" s="376" t="s">
        <v>102</v>
      </c>
      <c r="F38" s="76" t="s">
        <v>103</v>
      </c>
      <c r="G38" s="76" t="s">
        <v>39</v>
      </c>
      <c r="H38" s="76" t="s">
        <v>23</v>
      </c>
      <c r="I38" s="185" t="s">
        <v>327</v>
      </c>
    </row>
    <row r="39" spans="1:10" s="76" customFormat="1" ht="60" customHeight="1" x14ac:dyDescent="0.3">
      <c r="A39" s="658">
        <v>2</v>
      </c>
      <c r="B39" s="76" t="s">
        <v>677</v>
      </c>
      <c r="D39" s="76" t="s">
        <v>23</v>
      </c>
      <c r="E39" s="376" t="s">
        <v>102</v>
      </c>
      <c r="F39" s="76" t="s">
        <v>105</v>
      </c>
      <c r="G39" s="76" t="s">
        <v>61</v>
      </c>
      <c r="H39" s="76" t="s">
        <v>23</v>
      </c>
      <c r="I39" s="185" t="s">
        <v>106</v>
      </c>
    </row>
    <row r="40" spans="1:10" s="76" customFormat="1" ht="60" customHeight="1" x14ac:dyDescent="0.3">
      <c r="A40" s="660"/>
      <c r="B40" s="76" t="s">
        <v>677</v>
      </c>
      <c r="D40" s="76" t="s">
        <v>23</v>
      </c>
      <c r="E40" s="376" t="s">
        <v>102</v>
      </c>
      <c r="F40" s="76" t="s">
        <v>105</v>
      </c>
      <c r="G40" s="76" t="s">
        <v>39</v>
      </c>
      <c r="H40" s="76" t="s">
        <v>23</v>
      </c>
      <c r="I40" s="185" t="s">
        <v>327</v>
      </c>
    </row>
    <row r="41" spans="1:10" s="76" customFormat="1" ht="67.5" customHeight="1" x14ac:dyDescent="0.3">
      <c r="A41" s="658">
        <v>3</v>
      </c>
      <c r="B41" s="76" t="s">
        <v>677</v>
      </c>
      <c r="D41" s="76" t="s">
        <v>23</v>
      </c>
      <c r="E41" s="376" t="s">
        <v>107</v>
      </c>
      <c r="F41" s="76" t="s">
        <v>108</v>
      </c>
      <c r="G41" s="76" t="s">
        <v>61</v>
      </c>
      <c r="H41" s="76" t="s">
        <v>23</v>
      </c>
      <c r="I41" s="185" t="s">
        <v>109</v>
      </c>
    </row>
    <row r="42" spans="1:10" s="76" customFormat="1" ht="60" customHeight="1" x14ac:dyDescent="0.3">
      <c r="A42" s="660"/>
      <c r="B42" s="76" t="s">
        <v>677</v>
      </c>
      <c r="D42" s="76" t="s">
        <v>23</v>
      </c>
      <c r="E42" s="376" t="s">
        <v>107</v>
      </c>
      <c r="F42" s="76" t="s">
        <v>108</v>
      </c>
      <c r="G42" s="76" t="s">
        <v>39</v>
      </c>
      <c r="H42" s="76" t="s">
        <v>23</v>
      </c>
      <c r="I42" s="185" t="s">
        <v>111</v>
      </c>
    </row>
    <row r="43" spans="1:10" s="76" customFormat="1" ht="60" customHeight="1" x14ac:dyDescent="0.3">
      <c r="A43" s="658">
        <v>1</v>
      </c>
      <c r="B43" s="76" t="s">
        <v>678</v>
      </c>
      <c r="D43" s="76" t="s">
        <v>23</v>
      </c>
      <c r="E43" s="376" t="s">
        <v>679</v>
      </c>
      <c r="F43" s="76" t="s">
        <v>680</v>
      </c>
      <c r="G43" s="76" t="s">
        <v>61</v>
      </c>
      <c r="H43" s="76" t="s">
        <v>23</v>
      </c>
      <c r="I43" s="185" t="s">
        <v>681</v>
      </c>
    </row>
    <row r="44" spans="1:10" s="76" customFormat="1" ht="60" customHeight="1" x14ac:dyDescent="0.3">
      <c r="A44" s="660"/>
      <c r="B44" s="76" t="s">
        <v>678</v>
      </c>
      <c r="D44" s="76" t="s">
        <v>23</v>
      </c>
      <c r="E44" s="376" t="s">
        <v>679</v>
      </c>
      <c r="F44" s="76" t="s">
        <v>680</v>
      </c>
      <c r="G44" s="76" t="s">
        <v>39</v>
      </c>
      <c r="H44" s="76" t="s">
        <v>23</v>
      </c>
      <c r="I44" s="185" t="s">
        <v>682</v>
      </c>
    </row>
    <row r="45" spans="1:10" s="76" customFormat="1" ht="24.9" customHeight="1" x14ac:dyDescent="0.3">
      <c r="A45" s="177"/>
      <c r="B45" s="178" t="s">
        <v>112</v>
      </c>
      <c r="C45" s="178"/>
      <c r="D45" s="178"/>
      <c r="E45" s="178"/>
      <c r="F45" s="177"/>
      <c r="G45" s="177"/>
      <c r="H45" s="177"/>
      <c r="I45" s="177"/>
      <c r="J45" s="80"/>
    </row>
    <row r="46" spans="1:10" s="198" customFormat="1" ht="53.25" customHeight="1" x14ac:dyDescent="0.3">
      <c r="A46" s="794"/>
      <c r="B46" s="196" t="s">
        <v>329</v>
      </c>
      <c r="C46" s="196"/>
      <c r="D46" s="197"/>
      <c r="E46" s="197" t="s">
        <v>114</v>
      </c>
      <c r="F46" s="197" t="s">
        <v>115</v>
      </c>
      <c r="G46" s="197" t="s">
        <v>61</v>
      </c>
      <c r="H46" s="197" t="s">
        <v>23</v>
      </c>
      <c r="I46" s="197" t="s">
        <v>116</v>
      </c>
      <c r="J46" s="198" t="s">
        <v>683</v>
      </c>
    </row>
    <row r="47" spans="1:10" s="198" customFormat="1" ht="56.25" customHeight="1" x14ac:dyDescent="0.3">
      <c r="A47" s="794"/>
      <c r="B47" s="196" t="s">
        <v>329</v>
      </c>
      <c r="C47" s="196"/>
      <c r="D47" s="197"/>
      <c r="E47" s="197" t="s">
        <v>117</v>
      </c>
      <c r="F47" s="197" t="s">
        <v>115</v>
      </c>
      <c r="G47" s="197" t="s">
        <v>39</v>
      </c>
      <c r="H47" s="197" t="s">
        <v>23</v>
      </c>
      <c r="I47" s="197" t="s">
        <v>118</v>
      </c>
    </row>
    <row r="48" spans="1:10" s="180" customFormat="1" ht="133.5" customHeight="1" x14ac:dyDescent="0.3">
      <c r="A48" s="794">
        <v>1</v>
      </c>
      <c r="B48" s="381" t="s">
        <v>348</v>
      </c>
      <c r="C48" s="381"/>
      <c r="D48" s="381" t="s">
        <v>312</v>
      </c>
      <c r="E48" s="381" t="s">
        <v>120</v>
      </c>
      <c r="F48" s="180" t="s">
        <v>684</v>
      </c>
      <c r="G48" s="180" t="s">
        <v>33</v>
      </c>
      <c r="H48" s="180" t="s">
        <v>23</v>
      </c>
      <c r="I48" s="180" t="s">
        <v>685</v>
      </c>
      <c r="J48" s="180" t="s">
        <v>686</v>
      </c>
    </row>
    <row r="49" spans="1:10" s="180" customFormat="1" ht="133.5" customHeight="1" x14ac:dyDescent="0.3">
      <c r="A49" s="794"/>
      <c r="B49" s="381" t="s">
        <v>348</v>
      </c>
      <c r="C49" s="381"/>
      <c r="D49" s="381" t="s">
        <v>312</v>
      </c>
      <c r="E49" s="381" t="s">
        <v>120</v>
      </c>
      <c r="F49" s="180" t="s">
        <v>684</v>
      </c>
      <c r="G49" s="180" t="s">
        <v>19</v>
      </c>
      <c r="H49" s="180" t="s">
        <v>23</v>
      </c>
      <c r="I49" s="180" t="s">
        <v>327</v>
      </c>
    </row>
    <row r="50" spans="1:10" s="180" customFormat="1" ht="134.25" customHeight="1" x14ac:dyDescent="0.3">
      <c r="A50" s="794"/>
      <c r="B50" s="381" t="s">
        <v>348</v>
      </c>
      <c r="C50" s="381"/>
      <c r="D50" s="381" t="s">
        <v>312</v>
      </c>
      <c r="E50" s="381" t="s">
        <v>120</v>
      </c>
      <c r="F50" s="180" t="s">
        <v>687</v>
      </c>
      <c r="G50" s="180" t="s">
        <v>95</v>
      </c>
      <c r="H50" s="180" t="s">
        <v>688</v>
      </c>
      <c r="I50" s="186" t="s">
        <v>689</v>
      </c>
      <c r="J50" s="378"/>
    </row>
    <row r="51" spans="1:10" s="180" customFormat="1" ht="100.5" customHeight="1" x14ac:dyDescent="0.3">
      <c r="A51" s="794">
        <v>1</v>
      </c>
      <c r="B51" s="381" t="s">
        <v>127</v>
      </c>
      <c r="C51" s="381"/>
      <c r="D51" s="381" t="s">
        <v>312</v>
      </c>
      <c r="E51" s="381" t="s">
        <v>125</v>
      </c>
      <c r="F51" s="180" t="s">
        <v>690</v>
      </c>
      <c r="G51" s="180" t="s">
        <v>61</v>
      </c>
      <c r="H51" s="180" t="s">
        <v>23</v>
      </c>
      <c r="I51" s="180" t="s">
        <v>333</v>
      </c>
      <c r="J51" s="180" t="s">
        <v>691</v>
      </c>
    </row>
    <row r="52" spans="1:10" s="180" customFormat="1" ht="100.5" customHeight="1" x14ac:dyDescent="0.3">
      <c r="A52" s="794"/>
      <c r="B52" s="381" t="s">
        <v>127</v>
      </c>
      <c r="C52" s="381"/>
      <c r="D52" s="381" t="s">
        <v>312</v>
      </c>
      <c r="E52" s="381" t="s">
        <v>125</v>
      </c>
      <c r="F52" s="180" t="s">
        <v>690</v>
      </c>
      <c r="G52" s="180" t="s">
        <v>19</v>
      </c>
      <c r="H52" s="180" t="s">
        <v>137</v>
      </c>
      <c r="I52" s="180" t="s">
        <v>327</v>
      </c>
    </row>
    <row r="53" spans="1:10" s="180" customFormat="1" ht="88.5" customHeight="1" x14ac:dyDescent="0.3">
      <c r="A53" s="794"/>
      <c r="B53" s="381" t="s">
        <v>127</v>
      </c>
      <c r="C53" s="381"/>
      <c r="D53" s="381" t="s">
        <v>312</v>
      </c>
      <c r="E53" s="381" t="s">
        <v>127</v>
      </c>
      <c r="F53" s="180" t="s">
        <v>690</v>
      </c>
      <c r="G53" s="180" t="s">
        <v>95</v>
      </c>
      <c r="H53" s="180" t="s">
        <v>692</v>
      </c>
      <c r="I53" s="186" t="s">
        <v>693</v>
      </c>
    </row>
    <row r="54" spans="1:10" s="180" customFormat="1" ht="82.8" x14ac:dyDescent="0.3">
      <c r="A54" s="794">
        <v>1</v>
      </c>
      <c r="B54" s="381" t="s">
        <v>358</v>
      </c>
      <c r="C54" s="381"/>
      <c r="D54" s="381" t="s">
        <v>312</v>
      </c>
      <c r="E54" s="381" t="s">
        <v>129</v>
      </c>
      <c r="F54" s="180" t="s">
        <v>694</v>
      </c>
      <c r="G54" s="180" t="s">
        <v>61</v>
      </c>
      <c r="H54" s="180" t="s">
        <v>54</v>
      </c>
      <c r="I54" s="180" t="s">
        <v>695</v>
      </c>
      <c r="J54" s="180" t="s">
        <v>696</v>
      </c>
    </row>
    <row r="55" spans="1:10" s="180" customFormat="1" ht="46.5" customHeight="1" x14ac:dyDescent="0.3">
      <c r="A55" s="794"/>
      <c r="B55" s="381" t="s">
        <v>358</v>
      </c>
      <c r="C55" s="381"/>
      <c r="D55" s="381" t="s">
        <v>312</v>
      </c>
      <c r="E55" s="381" t="s">
        <v>129</v>
      </c>
      <c r="F55" s="180" t="s">
        <v>694</v>
      </c>
      <c r="G55" s="180" t="s">
        <v>61</v>
      </c>
      <c r="H55" s="180" t="s">
        <v>361</v>
      </c>
      <c r="I55" s="180" t="s">
        <v>333</v>
      </c>
    </row>
    <row r="56" spans="1:10" s="180" customFormat="1" ht="57" customHeight="1" x14ac:dyDescent="0.3">
      <c r="A56" s="794"/>
      <c r="B56" s="381" t="s">
        <v>358</v>
      </c>
      <c r="C56" s="381"/>
      <c r="D56" s="381" t="s">
        <v>312</v>
      </c>
      <c r="E56" s="381" t="s">
        <v>129</v>
      </c>
      <c r="F56" s="180" t="s">
        <v>694</v>
      </c>
      <c r="G56" s="180" t="s">
        <v>95</v>
      </c>
      <c r="H56" s="180" t="s">
        <v>359</v>
      </c>
      <c r="I56" s="180" t="s">
        <v>697</v>
      </c>
    </row>
    <row r="57" spans="1:10" s="180" customFormat="1" ht="69" x14ac:dyDescent="0.3">
      <c r="A57" s="794"/>
      <c r="B57" s="381" t="s">
        <v>358</v>
      </c>
      <c r="C57" s="381"/>
      <c r="D57" s="381" t="s">
        <v>312</v>
      </c>
      <c r="E57" s="381" t="s">
        <v>129</v>
      </c>
      <c r="F57" s="180" t="s">
        <v>694</v>
      </c>
      <c r="G57" s="180" t="s">
        <v>39</v>
      </c>
      <c r="H57" s="180" t="s">
        <v>23</v>
      </c>
      <c r="I57" s="180" t="s">
        <v>698</v>
      </c>
    </row>
    <row r="58" spans="1:10" s="180" customFormat="1" ht="57" customHeight="1" x14ac:dyDescent="0.3">
      <c r="A58" s="794">
        <v>1</v>
      </c>
      <c r="B58" s="381" t="s">
        <v>358</v>
      </c>
      <c r="C58" s="381"/>
      <c r="D58" s="381" t="s">
        <v>312</v>
      </c>
      <c r="E58" s="381" t="s">
        <v>140</v>
      </c>
      <c r="F58" s="162" t="s">
        <v>364</v>
      </c>
      <c r="G58" s="180" t="s">
        <v>365</v>
      </c>
      <c r="H58" s="180" t="s">
        <v>366</v>
      </c>
      <c r="I58" s="180" t="s">
        <v>699</v>
      </c>
    </row>
    <row r="59" spans="1:10" s="180" customFormat="1" ht="57" customHeight="1" x14ac:dyDescent="0.3">
      <c r="A59" s="794"/>
      <c r="B59" s="381" t="s">
        <v>358</v>
      </c>
      <c r="C59" s="381"/>
      <c r="D59" s="381" t="s">
        <v>312</v>
      </c>
      <c r="E59" s="381" t="s">
        <v>140</v>
      </c>
      <c r="F59" s="162" t="s">
        <v>364</v>
      </c>
      <c r="G59" s="180" t="s">
        <v>365</v>
      </c>
      <c r="H59" s="180" t="s">
        <v>368</v>
      </c>
      <c r="I59" s="162" t="s">
        <v>700</v>
      </c>
    </row>
    <row r="60" spans="1:10" s="180" customFormat="1" ht="138" x14ac:dyDescent="0.3">
      <c r="A60" s="794"/>
      <c r="B60" s="381" t="s">
        <v>358</v>
      </c>
      <c r="C60" s="381"/>
      <c r="D60" s="381" t="s">
        <v>312</v>
      </c>
      <c r="E60" s="381" t="s">
        <v>140</v>
      </c>
      <c r="F60" s="162" t="s">
        <v>364</v>
      </c>
      <c r="G60" s="180" t="s">
        <v>95</v>
      </c>
      <c r="H60" s="180" t="s">
        <v>23</v>
      </c>
      <c r="I60" s="180" t="s">
        <v>701</v>
      </c>
    </row>
    <row r="61" spans="1:10" s="180" customFormat="1" ht="57.75" customHeight="1" x14ac:dyDescent="0.3">
      <c r="A61" s="794"/>
      <c r="B61" s="381" t="s">
        <v>358</v>
      </c>
      <c r="C61" s="381"/>
      <c r="D61" s="381" t="s">
        <v>312</v>
      </c>
      <c r="E61" s="381" t="s">
        <v>140</v>
      </c>
      <c r="F61" s="162" t="s">
        <v>364</v>
      </c>
      <c r="G61" s="180" t="s">
        <v>95</v>
      </c>
      <c r="H61" s="180" t="s">
        <v>370</v>
      </c>
      <c r="I61" s="180" t="s">
        <v>702</v>
      </c>
    </row>
    <row r="62" spans="1:10" s="180" customFormat="1" ht="57.75" customHeight="1" x14ac:dyDescent="0.3">
      <c r="A62" s="794"/>
      <c r="B62" s="381" t="s">
        <v>358</v>
      </c>
      <c r="C62" s="381"/>
      <c r="D62" s="381" t="s">
        <v>312</v>
      </c>
      <c r="E62" s="381" t="s">
        <v>140</v>
      </c>
      <c r="F62" s="162" t="s">
        <v>703</v>
      </c>
      <c r="G62" s="180" t="s">
        <v>33</v>
      </c>
      <c r="H62" s="180" t="s">
        <v>370</v>
      </c>
      <c r="I62" s="180" t="s">
        <v>704</v>
      </c>
    </row>
    <row r="63" spans="1:10" s="180" customFormat="1" ht="57.75" customHeight="1" x14ac:dyDescent="0.3">
      <c r="A63" s="794"/>
      <c r="B63" s="381" t="s">
        <v>358</v>
      </c>
      <c r="C63" s="381"/>
      <c r="D63" s="381" t="s">
        <v>312</v>
      </c>
      <c r="E63" s="381" t="s">
        <v>140</v>
      </c>
      <c r="F63" s="162" t="s">
        <v>703</v>
      </c>
      <c r="G63" s="180" t="s">
        <v>33</v>
      </c>
      <c r="H63" s="180" t="s">
        <v>376</v>
      </c>
      <c r="I63" s="180" t="s">
        <v>377</v>
      </c>
    </row>
    <row r="64" spans="1:10" s="180" customFormat="1" ht="57.75" customHeight="1" x14ac:dyDescent="0.3">
      <c r="A64" s="794"/>
      <c r="B64" s="381" t="s">
        <v>358</v>
      </c>
      <c r="C64" s="381"/>
      <c r="D64" s="381" t="s">
        <v>312</v>
      </c>
      <c r="E64" s="381" t="s">
        <v>140</v>
      </c>
      <c r="F64" s="162" t="s">
        <v>703</v>
      </c>
      <c r="G64" s="180" t="s">
        <v>19</v>
      </c>
      <c r="H64" s="180" t="s">
        <v>370</v>
      </c>
      <c r="I64" s="180" t="s">
        <v>705</v>
      </c>
    </row>
    <row r="65" spans="1:10" s="180" customFormat="1" ht="57.75" customHeight="1" x14ac:dyDescent="0.3">
      <c r="A65" s="794"/>
      <c r="B65" s="381" t="s">
        <v>358</v>
      </c>
      <c r="C65" s="381"/>
      <c r="D65" s="381" t="s">
        <v>312</v>
      </c>
      <c r="E65" s="381" t="s">
        <v>140</v>
      </c>
      <c r="F65" s="162" t="s">
        <v>703</v>
      </c>
      <c r="G65" s="180" t="s">
        <v>19</v>
      </c>
      <c r="H65" s="180" t="s">
        <v>376</v>
      </c>
      <c r="I65" s="180" t="s">
        <v>706</v>
      </c>
    </row>
    <row r="66" spans="1:10" s="180" customFormat="1" ht="110.4" x14ac:dyDescent="0.3">
      <c r="A66" s="794">
        <v>1</v>
      </c>
      <c r="B66" s="381" t="s">
        <v>358</v>
      </c>
      <c r="C66" s="381"/>
      <c r="D66" s="381" t="s">
        <v>312</v>
      </c>
      <c r="E66" s="381" t="s">
        <v>153</v>
      </c>
      <c r="F66" s="162" t="s">
        <v>707</v>
      </c>
      <c r="G66" s="180" t="s">
        <v>95</v>
      </c>
      <c r="H66" s="180" t="s">
        <v>370</v>
      </c>
      <c r="I66" s="162" t="s">
        <v>708</v>
      </c>
      <c r="J66" s="180" t="s">
        <v>709</v>
      </c>
    </row>
    <row r="67" spans="1:10" s="180" customFormat="1" ht="110.4" x14ac:dyDescent="0.3">
      <c r="A67" s="794"/>
      <c r="B67" s="381" t="s">
        <v>358</v>
      </c>
      <c r="C67" s="381"/>
      <c r="D67" s="381" t="s">
        <v>312</v>
      </c>
      <c r="E67" s="381" t="s">
        <v>153</v>
      </c>
      <c r="F67" s="162" t="s">
        <v>707</v>
      </c>
      <c r="G67" s="180" t="s">
        <v>95</v>
      </c>
      <c r="H67" s="180" t="s">
        <v>391</v>
      </c>
      <c r="I67" s="162" t="s">
        <v>708</v>
      </c>
      <c r="J67" s="180" t="s">
        <v>710</v>
      </c>
    </row>
    <row r="68" spans="1:10" s="180" customFormat="1" ht="46.5" customHeight="1" x14ac:dyDescent="0.3">
      <c r="A68" s="794"/>
      <c r="B68" s="381" t="s">
        <v>358</v>
      </c>
      <c r="C68" s="381"/>
      <c r="D68" s="381" t="s">
        <v>312</v>
      </c>
      <c r="E68" s="381" t="s">
        <v>153</v>
      </c>
      <c r="F68" s="162" t="s">
        <v>707</v>
      </c>
      <c r="G68" s="180" t="s">
        <v>61</v>
      </c>
      <c r="H68" s="180" t="s">
        <v>391</v>
      </c>
      <c r="I68" s="180" t="s">
        <v>327</v>
      </c>
    </row>
    <row r="69" spans="1:10" s="180" customFormat="1" ht="46.5" customHeight="1" x14ac:dyDescent="0.3">
      <c r="A69" s="794"/>
      <c r="B69" s="381" t="s">
        <v>358</v>
      </c>
      <c r="C69" s="381"/>
      <c r="D69" s="381" t="s">
        <v>312</v>
      </c>
      <c r="E69" s="381" t="s">
        <v>157</v>
      </c>
      <c r="F69" s="162" t="s">
        <v>707</v>
      </c>
      <c r="G69" s="180" t="s">
        <v>61</v>
      </c>
      <c r="H69" s="180" t="s">
        <v>368</v>
      </c>
      <c r="I69" s="187" t="s">
        <v>711</v>
      </c>
    </row>
    <row r="70" spans="1:10" s="180" customFormat="1" ht="96.6" x14ac:dyDescent="0.3">
      <c r="A70" s="794">
        <v>1</v>
      </c>
      <c r="B70" s="381" t="s">
        <v>358</v>
      </c>
      <c r="C70" s="381"/>
      <c r="D70" s="381" t="s">
        <v>312</v>
      </c>
      <c r="E70" s="381" t="s">
        <v>165</v>
      </c>
      <c r="F70" s="180" t="s">
        <v>712</v>
      </c>
      <c r="G70" s="180" t="s">
        <v>61</v>
      </c>
      <c r="H70" s="180" t="s">
        <v>688</v>
      </c>
      <c r="I70" s="180" t="s">
        <v>713</v>
      </c>
    </row>
    <row r="71" spans="1:10" s="180" customFormat="1" ht="74.25" customHeight="1" x14ac:dyDescent="0.3">
      <c r="A71" s="794"/>
      <c r="B71" s="381" t="s">
        <v>358</v>
      </c>
      <c r="C71" s="381"/>
      <c r="D71" s="381" t="s">
        <v>312</v>
      </c>
      <c r="E71" s="381" t="s">
        <v>165</v>
      </c>
      <c r="F71" s="180" t="s">
        <v>712</v>
      </c>
      <c r="G71" s="180" t="s">
        <v>61</v>
      </c>
      <c r="H71" s="180" t="s">
        <v>20</v>
      </c>
      <c r="I71" s="162" t="s">
        <v>714</v>
      </c>
    </row>
    <row r="72" spans="1:10" s="180" customFormat="1" ht="46.5" customHeight="1" x14ac:dyDescent="0.3">
      <c r="A72" s="794"/>
      <c r="B72" s="381"/>
      <c r="C72" s="381"/>
      <c r="D72" s="381" t="s">
        <v>312</v>
      </c>
      <c r="E72" s="381" t="s">
        <v>165</v>
      </c>
      <c r="F72" s="180" t="s">
        <v>712</v>
      </c>
      <c r="G72" s="180" t="s">
        <v>61</v>
      </c>
      <c r="H72" s="180" t="s">
        <v>20</v>
      </c>
      <c r="I72" s="180" t="s">
        <v>715</v>
      </c>
    </row>
    <row r="73" spans="1:10" s="180" customFormat="1" ht="46.5" customHeight="1" x14ac:dyDescent="0.3">
      <c r="A73" s="794"/>
      <c r="B73" s="381" t="s">
        <v>358</v>
      </c>
      <c r="C73" s="381"/>
      <c r="D73" s="381" t="s">
        <v>312</v>
      </c>
      <c r="E73" s="381" t="s">
        <v>165</v>
      </c>
      <c r="F73" s="180" t="s">
        <v>712</v>
      </c>
      <c r="G73" s="180" t="s">
        <v>95</v>
      </c>
      <c r="H73" s="180" t="s">
        <v>370</v>
      </c>
      <c r="I73" s="180" t="s">
        <v>173</v>
      </c>
    </row>
    <row r="74" spans="1:10" s="180" customFormat="1" ht="46.5" customHeight="1" x14ac:dyDescent="0.3">
      <c r="A74" s="794"/>
      <c r="B74" s="381" t="s">
        <v>358</v>
      </c>
      <c r="C74" s="381"/>
      <c r="D74" s="381" t="s">
        <v>312</v>
      </c>
      <c r="E74" s="381" t="s">
        <v>165</v>
      </c>
      <c r="F74" s="180" t="s">
        <v>712</v>
      </c>
      <c r="G74" s="180" t="s">
        <v>95</v>
      </c>
      <c r="H74" s="180" t="s">
        <v>391</v>
      </c>
      <c r="I74" s="180" t="s">
        <v>327</v>
      </c>
    </row>
    <row r="75" spans="1:10" s="183" customFormat="1" ht="46.5" customHeight="1" x14ac:dyDescent="0.3">
      <c r="A75" s="795">
        <v>1</v>
      </c>
      <c r="B75" s="376" t="s">
        <v>392</v>
      </c>
      <c r="C75" s="376"/>
      <c r="D75" s="76" t="s">
        <v>393</v>
      </c>
      <c r="E75" s="76" t="s">
        <v>174</v>
      </c>
      <c r="F75" s="76" t="s">
        <v>716</v>
      </c>
      <c r="G75" s="76" t="s">
        <v>39</v>
      </c>
      <c r="H75" s="76" t="s">
        <v>23</v>
      </c>
      <c r="I75" s="76" t="s">
        <v>333</v>
      </c>
    </row>
    <row r="76" spans="1:10" s="183" customFormat="1" ht="46.5" customHeight="1" x14ac:dyDescent="0.3">
      <c r="A76" s="795"/>
      <c r="B76" s="376" t="s">
        <v>392</v>
      </c>
      <c r="C76" s="376"/>
      <c r="D76" s="76" t="s">
        <v>393</v>
      </c>
      <c r="E76" s="76" t="s">
        <v>174</v>
      </c>
      <c r="F76" s="76" t="s">
        <v>716</v>
      </c>
      <c r="G76" s="76" t="s">
        <v>61</v>
      </c>
      <c r="H76" s="76" t="s">
        <v>20</v>
      </c>
      <c r="I76" s="76" t="s">
        <v>717</v>
      </c>
    </row>
    <row r="77" spans="1:10" s="183" customFormat="1" ht="46.5" customHeight="1" x14ac:dyDescent="0.3">
      <c r="A77" s="795"/>
      <c r="B77" s="376" t="s">
        <v>392</v>
      </c>
      <c r="C77" s="376"/>
      <c r="D77" s="76" t="s">
        <v>393</v>
      </c>
      <c r="E77" s="76" t="s">
        <v>174</v>
      </c>
      <c r="F77" s="76" t="s">
        <v>716</v>
      </c>
      <c r="G77" s="76" t="s">
        <v>61</v>
      </c>
      <c r="H77" s="76" t="s">
        <v>370</v>
      </c>
      <c r="I77" s="76" t="s">
        <v>718</v>
      </c>
    </row>
    <row r="78" spans="1:10" s="183" customFormat="1" ht="46.5" customHeight="1" x14ac:dyDescent="0.3">
      <c r="A78" s="795"/>
      <c r="B78" s="376"/>
      <c r="C78" s="376"/>
      <c r="D78" s="76" t="s">
        <v>393</v>
      </c>
      <c r="E78" s="76" t="s">
        <v>183</v>
      </c>
      <c r="F78" s="76" t="s">
        <v>186</v>
      </c>
      <c r="G78" s="76" t="s">
        <v>39</v>
      </c>
      <c r="H78" s="76" t="s">
        <v>23</v>
      </c>
      <c r="I78" s="76" t="s">
        <v>398</v>
      </c>
    </row>
    <row r="79" spans="1:10" s="183" customFormat="1" ht="46.5" customHeight="1" x14ac:dyDescent="0.3">
      <c r="A79" s="795">
        <v>1</v>
      </c>
      <c r="B79" s="376" t="s">
        <v>392</v>
      </c>
      <c r="C79" s="376"/>
      <c r="D79" s="76" t="s">
        <v>393</v>
      </c>
      <c r="E79" s="76" t="s">
        <v>183</v>
      </c>
      <c r="F79" s="76" t="s">
        <v>186</v>
      </c>
      <c r="G79" s="76" t="s">
        <v>61</v>
      </c>
      <c r="H79" s="76" t="s">
        <v>23</v>
      </c>
      <c r="I79" s="76" t="s">
        <v>719</v>
      </c>
    </row>
    <row r="80" spans="1:10" s="183" customFormat="1" ht="46.5" customHeight="1" x14ac:dyDescent="0.3">
      <c r="A80" s="795"/>
      <c r="B80" s="376"/>
      <c r="C80" s="376"/>
      <c r="D80" s="76" t="s">
        <v>393</v>
      </c>
      <c r="E80" s="76" t="s">
        <v>183</v>
      </c>
      <c r="F80" s="76" t="s">
        <v>186</v>
      </c>
      <c r="G80" s="76" t="s">
        <v>61</v>
      </c>
      <c r="H80" s="76" t="s">
        <v>370</v>
      </c>
      <c r="I80" s="76" t="s">
        <v>720</v>
      </c>
    </row>
    <row r="81" spans="1:10" s="183" customFormat="1" ht="46.5" customHeight="1" x14ac:dyDescent="0.3">
      <c r="A81" s="795"/>
      <c r="B81" s="376" t="s">
        <v>392</v>
      </c>
      <c r="C81" s="376"/>
      <c r="D81" s="76" t="s">
        <v>393</v>
      </c>
      <c r="E81" s="76" t="s">
        <v>188</v>
      </c>
      <c r="F81" s="76" t="s">
        <v>401</v>
      </c>
      <c r="G81" s="76" t="s">
        <v>95</v>
      </c>
      <c r="H81" s="76" t="s">
        <v>23</v>
      </c>
      <c r="I81" s="76" t="s">
        <v>327</v>
      </c>
    </row>
    <row r="82" spans="1:10" s="183" customFormat="1" ht="46.5" customHeight="1" x14ac:dyDescent="0.3">
      <c r="A82" s="795"/>
      <c r="B82" s="376" t="s">
        <v>392</v>
      </c>
      <c r="C82" s="376"/>
      <c r="D82" s="76" t="s">
        <v>393</v>
      </c>
      <c r="E82" s="76" t="s">
        <v>188</v>
      </c>
      <c r="F82" s="76" t="s">
        <v>401</v>
      </c>
      <c r="G82" s="76" t="s">
        <v>61</v>
      </c>
      <c r="H82" s="76" t="s">
        <v>23</v>
      </c>
      <c r="I82" s="76" t="s">
        <v>721</v>
      </c>
    </row>
    <row r="83" spans="1:10" s="183" customFormat="1" ht="46.5" customHeight="1" x14ac:dyDescent="0.3">
      <c r="A83" s="795"/>
      <c r="B83" s="376" t="s">
        <v>392</v>
      </c>
      <c r="C83" s="376"/>
      <c r="D83" s="76" t="s">
        <v>393</v>
      </c>
      <c r="E83" s="76" t="s">
        <v>188</v>
      </c>
      <c r="F83" s="76" t="s">
        <v>401</v>
      </c>
      <c r="G83" s="76" t="s">
        <v>61</v>
      </c>
      <c r="H83" s="76" t="s">
        <v>370</v>
      </c>
      <c r="I83" s="76" t="s">
        <v>403</v>
      </c>
    </row>
    <row r="84" spans="1:10" s="183" customFormat="1" ht="46.5" customHeight="1" x14ac:dyDescent="0.3">
      <c r="A84" s="795"/>
      <c r="B84" s="376" t="s">
        <v>392</v>
      </c>
      <c r="C84" s="376"/>
      <c r="D84" s="76" t="s">
        <v>722</v>
      </c>
      <c r="E84" s="76" t="s">
        <v>192</v>
      </c>
      <c r="F84" s="76" t="s">
        <v>193</v>
      </c>
      <c r="G84" s="76" t="s">
        <v>39</v>
      </c>
      <c r="H84" s="76" t="s">
        <v>23</v>
      </c>
      <c r="I84" s="76" t="s">
        <v>406</v>
      </c>
    </row>
    <row r="85" spans="1:10" s="183" customFormat="1" ht="46.5" customHeight="1" x14ac:dyDescent="0.3">
      <c r="A85" s="795">
        <v>1</v>
      </c>
      <c r="B85" s="376" t="s">
        <v>392</v>
      </c>
      <c r="C85" s="376"/>
      <c r="D85" s="76" t="s">
        <v>404</v>
      </c>
      <c r="E85" s="76" t="s">
        <v>192</v>
      </c>
      <c r="F85" s="76" t="s">
        <v>193</v>
      </c>
      <c r="G85" s="76" t="s">
        <v>61</v>
      </c>
      <c r="H85" s="76" t="s">
        <v>23</v>
      </c>
      <c r="I85" s="76" t="s">
        <v>407</v>
      </c>
    </row>
    <row r="86" spans="1:10" s="183" customFormat="1" ht="46.5" customHeight="1" x14ac:dyDescent="0.3">
      <c r="A86" s="795"/>
      <c r="B86" s="376" t="s">
        <v>392</v>
      </c>
      <c r="C86" s="376"/>
      <c r="D86" s="76" t="s">
        <v>404</v>
      </c>
      <c r="E86" s="76" t="s">
        <v>192</v>
      </c>
      <c r="F86" s="76" t="s">
        <v>193</v>
      </c>
      <c r="G86" s="76" t="s">
        <v>61</v>
      </c>
      <c r="H86" s="76" t="s">
        <v>370</v>
      </c>
      <c r="I86" s="76" t="s">
        <v>408</v>
      </c>
    </row>
    <row r="87" spans="1:10" s="183" customFormat="1" ht="46.5" customHeight="1" x14ac:dyDescent="0.3">
      <c r="A87" s="795">
        <v>1</v>
      </c>
      <c r="B87" s="376" t="s">
        <v>392</v>
      </c>
      <c r="C87" s="376"/>
      <c r="D87" s="76" t="s">
        <v>404</v>
      </c>
      <c r="E87" s="76" t="s">
        <v>195</v>
      </c>
      <c r="F87" s="76" t="s">
        <v>196</v>
      </c>
      <c r="G87" s="76" t="s">
        <v>39</v>
      </c>
      <c r="H87" s="76" t="s">
        <v>23</v>
      </c>
      <c r="I87" s="76" t="s">
        <v>398</v>
      </c>
    </row>
    <row r="88" spans="1:10" s="183" customFormat="1" ht="46.5" customHeight="1" x14ac:dyDescent="0.3">
      <c r="A88" s="795"/>
      <c r="B88" s="376" t="s">
        <v>392</v>
      </c>
      <c r="C88" s="376"/>
      <c r="D88" s="76" t="s">
        <v>404</v>
      </c>
      <c r="E88" s="76" t="s">
        <v>195</v>
      </c>
      <c r="F88" s="76" t="s">
        <v>196</v>
      </c>
      <c r="G88" s="76" t="s">
        <v>61</v>
      </c>
      <c r="H88" s="76" t="s">
        <v>23</v>
      </c>
      <c r="I88" s="76" t="s">
        <v>723</v>
      </c>
    </row>
    <row r="89" spans="1:10" s="183" customFormat="1" ht="46.5" customHeight="1" x14ac:dyDescent="0.3">
      <c r="A89" s="795"/>
      <c r="B89" s="376" t="s">
        <v>392</v>
      </c>
      <c r="C89" s="376"/>
      <c r="D89" s="76" t="s">
        <v>404</v>
      </c>
      <c r="E89" s="76" t="s">
        <v>195</v>
      </c>
      <c r="F89" s="76" t="s">
        <v>196</v>
      </c>
      <c r="G89" s="76" t="s">
        <v>61</v>
      </c>
      <c r="H89" s="76" t="s">
        <v>370</v>
      </c>
      <c r="I89" s="76" t="s">
        <v>724</v>
      </c>
    </row>
    <row r="90" spans="1:10" s="180" customFormat="1" ht="46.5" customHeight="1" x14ac:dyDescent="0.3">
      <c r="A90" s="794">
        <v>1</v>
      </c>
      <c r="B90" s="381" t="s">
        <v>443</v>
      </c>
      <c r="C90" s="381"/>
      <c r="D90" s="381" t="s">
        <v>23</v>
      </c>
      <c r="E90" s="381" t="s">
        <v>199</v>
      </c>
      <c r="F90" s="180" t="s">
        <v>447</v>
      </c>
      <c r="G90" s="180" t="s">
        <v>180</v>
      </c>
      <c r="H90" s="180" t="s">
        <v>23</v>
      </c>
      <c r="I90" s="180" t="s">
        <v>333</v>
      </c>
      <c r="J90" s="180" t="s">
        <v>725</v>
      </c>
    </row>
    <row r="91" spans="1:10" s="180" customFormat="1" ht="135" customHeight="1" x14ac:dyDescent="0.3">
      <c r="A91" s="794"/>
      <c r="B91" s="381" t="s">
        <v>443</v>
      </c>
      <c r="C91" s="381"/>
      <c r="D91" s="381" t="s">
        <v>23</v>
      </c>
      <c r="E91" s="381" t="s">
        <v>199</v>
      </c>
      <c r="F91" s="180" t="s">
        <v>447</v>
      </c>
      <c r="G91" s="180" t="s">
        <v>39</v>
      </c>
      <c r="H91" s="180" t="s">
        <v>23</v>
      </c>
      <c r="I91" s="180" t="s">
        <v>726</v>
      </c>
    </row>
    <row r="92" spans="1:10" s="180" customFormat="1" ht="135" customHeight="1" x14ac:dyDescent="0.3">
      <c r="A92" s="378"/>
      <c r="B92" s="381" t="s">
        <v>443</v>
      </c>
      <c r="C92" s="381"/>
      <c r="D92" s="381" t="s">
        <v>23</v>
      </c>
      <c r="E92" s="381" t="s">
        <v>203</v>
      </c>
      <c r="F92" s="180" t="s">
        <v>727</v>
      </c>
      <c r="G92" s="180" t="s">
        <v>33</v>
      </c>
      <c r="H92" s="180" t="s">
        <v>23</v>
      </c>
      <c r="I92" s="180" t="s">
        <v>728</v>
      </c>
    </row>
    <row r="93" spans="1:10" s="180" customFormat="1" ht="87.75" customHeight="1" x14ac:dyDescent="0.3">
      <c r="A93" s="378"/>
      <c r="B93" s="381" t="s">
        <v>443</v>
      </c>
      <c r="C93" s="381"/>
      <c r="D93" s="381" t="s">
        <v>23</v>
      </c>
      <c r="E93" s="381" t="s">
        <v>203</v>
      </c>
      <c r="F93" s="180" t="s">
        <v>727</v>
      </c>
      <c r="G93" s="180" t="s">
        <v>39</v>
      </c>
      <c r="H93" s="180" t="s">
        <v>23</v>
      </c>
      <c r="I93" s="186" t="s">
        <v>729</v>
      </c>
    </row>
    <row r="94" spans="1:10" s="180" customFormat="1" ht="46.5" customHeight="1" x14ac:dyDescent="0.3">
      <c r="A94" s="794">
        <v>1</v>
      </c>
      <c r="B94" s="381" t="s">
        <v>443</v>
      </c>
      <c r="C94" s="381"/>
      <c r="D94" s="381" t="s">
        <v>23</v>
      </c>
      <c r="E94" s="381" t="s">
        <v>207</v>
      </c>
      <c r="F94" s="180" t="s">
        <v>730</v>
      </c>
      <c r="G94" s="180" t="s">
        <v>180</v>
      </c>
      <c r="H94" s="180" t="s">
        <v>23</v>
      </c>
      <c r="I94" s="180" t="s">
        <v>333</v>
      </c>
    </row>
    <row r="95" spans="1:10" s="180" customFormat="1" ht="112.5" customHeight="1" x14ac:dyDescent="0.3">
      <c r="A95" s="794"/>
      <c r="B95" s="381" t="s">
        <v>443</v>
      </c>
      <c r="C95" s="381"/>
      <c r="D95" s="381" t="s">
        <v>23</v>
      </c>
      <c r="E95" s="381" t="s">
        <v>207</v>
      </c>
      <c r="F95" s="180" t="s">
        <v>730</v>
      </c>
      <c r="G95" s="180" t="s">
        <v>39</v>
      </c>
      <c r="H95" s="180" t="s">
        <v>23</v>
      </c>
      <c r="I95" s="186" t="s">
        <v>731</v>
      </c>
    </row>
    <row r="96" spans="1:10" s="180" customFormat="1" ht="46.5" customHeight="1" x14ac:dyDescent="0.3">
      <c r="A96" s="794"/>
      <c r="B96" s="381" t="s">
        <v>443</v>
      </c>
      <c r="C96" s="381"/>
      <c r="D96" s="381" t="s">
        <v>23</v>
      </c>
      <c r="E96" s="381" t="s">
        <v>444</v>
      </c>
      <c r="F96" s="180" t="s">
        <v>732</v>
      </c>
      <c r="G96" s="180" t="s">
        <v>33</v>
      </c>
      <c r="H96" s="180" t="s">
        <v>54</v>
      </c>
      <c r="I96" s="180" t="s">
        <v>339</v>
      </c>
    </row>
    <row r="97" spans="1:10" s="180" customFormat="1" ht="112.5" customHeight="1" x14ac:dyDescent="0.3">
      <c r="A97" s="794"/>
      <c r="B97" s="381" t="s">
        <v>443</v>
      </c>
      <c r="C97" s="381"/>
      <c r="D97" s="381"/>
      <c r="E97" s="381" t="s">
        <v>444</v>
      </c>
      <c r="F97" s="180" t="s">
        <v>732</v>
      </c>
      <c r="G97" s="180" t="s">
        <v>39</v>
      </c>
      <c r="H97" s="180" t="s">
        <v>54</v>
      </c>
      <c r="I97" s="186" t="s">
        <v>733</v>
      </c>
    </row>
    <row r="98" spans="1:10" s="76" customFormat="1" ht="24.9" customHeight="1" x14ac:dyDescent="0.3">
      <c r="A98" s="177"/>
      <c r="B98" s="178" t="s">
        <v>225</v>
      </c>
      <c r="C98" s="178"/>
      <c r="D98" s="178"/>
      <c r="E98" s="178"/>
      <c r="F98" s="177"/>
      <c r="G98" s="177"/>
      <c r="H98" s="177"/>
      <c r="I98" s="177"/>
      <c r="J98" s="80"/>
    </row>
    <row r="99" spans="1:10" s="75" customFormat="1" ht="87" customHeight="1" x14ac:dyDescent="0.3">
      <c r="A99" s="736"/>
      <c r="B99" s="791" t="s">
        <v>734</v>
      </c>
      <c r="C99" s="376"/>
      <c r="D99" s="381" t="s">
        <v>23</v>
      </c>
      <c r="E99" s="376" t="s">
        <v>735</v>
      </c>
      <c r="F99" s="84" t="s">
        <v>736</v>
      </c>
      <c r="G99" s="84" t="s">
        <v>737</v>
      </c>
      <c r="H99" s="84" t="s">
        <v>738</v>
      </c>
      <c r="I99" s="84" t="s">
        <v>739</v>
      </c>
      <c r="J99" s="73" t="s">
        <v>740</v>
      </c>
    </row>
    <row r="100" spans="1:10" s="75" customFormat="1" ht="60" customHeight="1" x14ac:dyDescent="0.3">
      <c r="A100" s="736"/>
      <c r="B100" s="791"/>
      <c r="C100" s="376"/>
      <c r="D100" s="381" t="s">
        <v>23</v>
      </c>
      <c r="E100" s="376"/>
      <c r="F100" s="84" t="s">
        <v>741</v>
      </c>
      <c r="G100" s="84" t="s">
        <v>737</v>
      </c>
      <c r="H100" s="84" t="s">
        <v>738</v>
      </c>
      <c r="I100" s="84" t="s">
        <v>742</v>
      </c>
      <c r="J100" s="73"/>
    </row>
    <row r="101" spans="1:10" s="75" customFormat="1" ht="48" customHeight="1" x14ac:dyDescent="0.3">
      <c r="A101" s="736"/>
      <c r="B101" s="791"/>
      <c r="C101" s="376"/>
      <c r="D101" s="381" t="s">
        <v>23</v>
      </c>
      <c r="E101" s="376" t="s">
        <v>743</v>
      </c>
      <c r="F101" s="76" t="s">
        <v>744</v>
      </c>
      <c r="G101" s="76" t="s">
        <v>737</v>
      </c>
      <c r="H101" s="76"/>
      <c r="I101" s="76" t="s">
        <v>745</v>
      </c>
      <c r="J101" s="76"/>
    </row>
    <row r="102" spans="1:10" s="75" customFormat="1" ht="48" customHeight="1" x14ac:dyDescent="0.3">
      <c r="A102" s="736">
        <v>1</v>
      </c>
      <c r="B102" s="376" t="s">
        <v>454</v>
      </c>
      <c r="C102" s="376"/>
      <c r="D102" s="376" t="s">
        <v>23</v>
      </c>
      <c r="E102" s="376" t="s">
        <v>17</v>
      </c>
      <c r="F102" s="77" t="s">
        <v>27</v>
      </c>
      <c r="G102" s="76" t="s">
        <v>19</v>
      </c>
      <c r="H102" s="382" t="s">
        <v>20</v>
      </c>
      <c r="I102" s="76" t="s">
        <v>333</v>
      </c>
      <c r="J102" s="76"/>
    </row>
    <row r="103" spans="1:10" ht="63.75" customHeight="1" x14ac:dyDescent="0.3">
      <c r="A103" s="736"/>
      <c r="B103" s="376" t="s">
        <v>454</v>
      </c>
      <c r="C103" s="376"/>
      <c r="D103" s="376" t="s">
        <v>23</v>
      </c>
      <c r="E103" s="376" t="s">
        <v>17</v>
      </c>
      <c r="F103" s="77" t="s">
        <v>27</v>
      </c>
      <c r="G103" s="77" t="s">
        <v>22</v>
      </c>
      <c r="H103" s="147" t="s">
        <v>23</v>
      </c>
      <c r="I103" s="77" t="s">
        <v>455</v>
      </c>
      <c r="J103" s="188"/>
    </row>
    <row r="104" spans="1:10" s="189" customFormat="1" ht="60" customHeight="1" x14ac:dyDescent="0.3">
      <c r="A104" s="793">
        <v>2</v>
      </c>
      <c r="B104" s="376" t="s">
        <v>454</v>
      </c>
      <c r="C104" s="376"/>
      <c r="D104" s="189" t="s">
        <v>476</v>
      </c>
      <c r="E104" s="189" t="s">
        <v>488</v>
      </c>
      <c r="F104" s="189" t="s">
        <v>489</v>
      </c>
      <c r="G104" s="189" t="s">
        <v>39</v>
      </c>
      <c r="H104" s="189" t="s">
        <v>23</v>
      </c>
      <c r="I104" s="190" t="s">
        <v>327</v>
      </c>
    </row>
    <row r="105" spans="1:10" s="189" customFormat="1" ht="60" customHeight="1" x14ac:dyDescent="0.3">
      <c r="A105" s="793"/>
      <c r="B105" s="376" t="s">
        <v>454</v>
      </c>
      <c r="C105" s="376"/>
      <c r="D105" s="189" t="s">
        <v>476</v>
      </c>
      <c r="E105" s="189" t="s">
        <v>488</v>
      </c>
      <c r="F105" s="189" t="s">
        <v>489</v>
      </c>
      <c r="G105" s="189" t="s">
        <v>61</v>
      </c>
      <c r="H105" s="189" t="s">
        <v>23</v>
      </c>
      <c r="I105" s="190" t="s">
        <v>490</v>
      </c>
    </row>
    <row r="106" spans="1:10" s="75" customFormat="1" ht="57.75" customHeight="1" x14ac:dyDescent="0.3">
      <c r="A106" s="736">
        <v>1</v>
      </c>
      <c r="B106" s="195" t="s">
        <v>746</v>
      </c>
      <c r="C106" s="195"/>
      <c r="D106" s="195" t="s">
        <v>747</v>
      </c>
      <c r="E106" s="195" t="s">
        <v>227</v>
      </c>
      <c r="F106" s="77" t="s">
        <v>748</v>
      </c>
      <c r="G106" s="77" t="s">
        <v>33</v>
      </c>
      <c r="H106" s="77"/>
      <c r="I106" s="77" t="s">
        <v>229</v>
      </c>
      <c r="J106" s="162" t="s">
        <v>463</v>
      </c>
    </row>
    <row r="107" spans="1:10" s="75" customFormat="1" ht="57.75" customHeight="1" x14ac:dyDescent="0.3">
      <c r="A107" s="736"/>
      <c r="B107" s="195" t="s">
        <v>746</v>
      </c>
      <c r="C107" s="195"/>
      <c r="D107" s="376" t="s">
        <v>747</v>
      </c>
      <c r="E107" s="195" t="s">
        <v>227</v>
      </c>
      <c r="F107" s="77" t="s">
        <v>748</v>
      </c>
      <c r="G107" s="77" t="s">
        <v>19</v>
      </c>
      <c r="H107" s="77"/>
      <c r="I107" s="77" t="s">
        <v>749</v>
      </c>
      <c r="J107" s="162"/>
    </row>
    <row r="108" spans="1:10" ht="81.75" customHeight="1" x14ac:dyDescent="0.3">
      <c r="A108" s="736">
        <v>2</v>
      </c>
      <c r="B108" s="195" t="s">
        <v>746</v>
      </c>
      <c r="C108" s="195"/>
      <c r="D108" s="376" t="s">
        <v>747</v>
      </c>
      <c r="E108" s="376" t="s">
        <v>227</v>
      </c>
      <c r="F108" s="77" t="s">
        <v>464</v>
      </c>
      <c r="G108" s="77" t="s">
        <v>33</v>
      </c>
      <c r="H108" s="77"/>
      <c r="I108" s="77" t="s">
        <v>750</v>
      </c>
      <c r="J108" s="162" t="s">
        <v>463</v>
      </c>
    </row>
    <row r="109" spans="1:10" ht="81.75" customHeight="1" x14ac:dyDescent="0.3">
      <c r="A109" s="736"/>
      <c r="B109" s="195" t="s">
        <v>746</v>
      </c>
      <c r="C109" s="195"/>
      <c r="D109" s="376" t="s">
        <v>747</v>
      </c>
      <c r="E109" s="376" t="s">
        <v>227</v>
      </c>
      <c r="F109" s="77" t="s">
        <v>464</v>
      </c>
      <c r="G109" s="77" t="s">
        <v>19</v>
      </c>
      <c r="H109" s="77"/>
      <c r="I109" s="77" t="s">
        <v>749</v>
      </c>
      <c r="J109" s="162"/>
    </row>
    <row r="110" spans="1:10" ht="81.75" customHeight="1" x14ac:dyDescent="0.3">
      <c r="A110" s="736">
        <v>3</v>
      </c>
      <c r="B110" s="195" t="s">
        <v>746</v>
      </c>
      <c r="C110" s="195"/>
      <c r="D110" s="376" t="s">
        <v>747</v>
      </c>
      <c r="E110" s="376" t="s">
        <v>227</v>
      </c>
      <c r="F110" s="73" t="s">
        <v>235</v>
      </c>
      <c r="G110" s="77" t="s">
        <v>39</v>
      </c>
      <c r="H110" s="77" t="s">
        <v>20</v>
      </c>
      <c r="I110" s="77" t="s">
        <v>333</v>
      </c>
      <c r="J110" s="162"/>
    </row>
    <row r="111" spans="1:10" ht="69" x14ac:dyDescent="0.3">
      <c r="A111" s="736"/>
      <c r="B111" s="195" t="s">
        <v>746</v>
      </c>
      <c r="C111" s="195"/>
      <c r="D111" s="376" t="s">
        <v>747</v>
      </c>
      <c r="E111" s="376" t="s">
        <v>227</v>
      </c>
      <c r="F111" s="73" t="s">
        <v>235</v>
      </c>
      <c r="G111" s="98" t="s">
        <v>33</v>
      </c>
      <c r="H111" s="293" t="s">
        <v>23</v>
      </c>
      <c r="I111" s="73" t="s">
        <v>236</v>
      </c>
      <c r="J111" s="294"/>
    </row>
    <row r="112" spans="1:10" ht="97.5" customHeight="1" x14ac:dyDescent="0.3">
      <c r="A112" s="736">
        <v>4</v>
      </c>
      <c r="B112" s="195" t="s">
        <v>746</v>
      </c>
      <c r="C112" s="195"/>
      <c r="D112" s="376" t="s">
        <v>747</v>
      </c>
      <c r="E112" s="376" t="s">
        <v>227</v>
      </c>
      <c r="F112" s="73" t="s">
        <v>237</v>
      </c>
      <c r="G112" s="98" t="s">
        <v>33</v>
      </c>
      <c r="H112" s="293" t="s">
        <v>23</v>
      </c>
      <c r="I112" s="73" t="s">
        <v>238</v>
      </c>
      <c r="J112" s="294"/>
    </row>
    <row r="113" spans="1:10" ht="97.5" customHeight="1" x14ac:dyDescent="0.3">
      <c r="A113" s="736"/>
      <c r="B113" s="195" t="s">
        <v>746</v>
      </c>
      <c r="C113" s="195"/>
      <c r="D113" s="376" t="s">
        <v>747</v>
      </c>
      <c r="E113" s="376" t="s">
        <v>227</v>
      </c>
      <c r="F113" s="73" t="s">
        <v>237</v>
      </c>
      <c r="G113" s="98" t="s">
        <v>19</v>
      </c>
      <c r="H113" s="293" t="s">
        <v>20</v>
      </c>
      <c r="I113" s="73" t="s">
        <v>751</v>
      </c>
      <c r="J113" s="294"/>
    </row>
    <row r="114" spans="1:10" ht="110.4" x14ac:dyDescent="0.3">
      <c r="A114" s="736">
        <v>5</v>
      </c>
      <c r="B114" s="195" t="s">
        <v>746</v>
      </c>
      <c r="C114" s="195"/>
      <c r="D114" s="376" t="s">
        <v>752</v>
      </c>
      <c r="E114" s="376" t="s">
        <v>227</v>
      </c>
      <c r="F114" s="98" t="s">
        <v>753</v>
      </c>
      <c r="G114" s="98" t="s">
        <v>33</v>
      </c>
      <c r="H114" s="293" t="s">
        <v>23</v>
      </c>
      <c r="I114" s="98" t="s">
        <v>469</v>
      </c>
      <c r="J114" s="188" t="s">
        <v>754</v>
      </c>
    </row>
    <row r="115" spans="1:10" ht="41.4" x14ac:dyDescent="0.3">
      <c r="A115" s="736"/>
      <c r="B115" s="195" t="s">
        <v>746</v>
      </c>
      <c r="C115" s="195"/>
      <c r="D115" s="376" t="s">
        <v>752</v>
      </c>
      <c r="E115" s="376" t="s">
        <v>227</v>
      </c>
      <c r="F115" s="98" t="s">
        <v>753</v>
      </c>
      <c r="G115" s="98" t="s">
        <v>19</v>
      </c>
      <c r="H115" s="293" t="s">
        <v>23</v>
      </c>
      <c r="I115" s="98" t="s">
        <v>333</v>
      </c>
      <c r="J115" s="188"/>
    </row>
    <row r="116" spans="1:10" s="192" customFormat="1" ht="60" customHeight="1" x14ac:dyDescent="0.3">
      <c r="A116" s="792">
        <v>1</v>
      </c>
      <c r="B116" s="191" t="s">
        <v>755</v>
      </c>
      <c r="C116" s="191"/>
      <c r="D116" s="192" t="s">
        <v>23</v>
      </c>
      <c r="E116" s="192" t="s">
        <v>471</v>
      </c>
      <c r="F116" s="192" t="s">
        <v>472</v>
      </c>
      <c r="G116" s="192" t="s">
        <v>61</v>
      </c>
      <c r="H116" s="192" t="s">
        <v>23</v>
      </c>
      <c r="I116" s="193" t="s">
        <v>473</v>
      </c>
    </row>
    <row r="117" spans="1:10" s="192" customFormat="1" ht="60" customHeight="1" x14ac:dyDescent="0.3">
      <c r="A117" s="792"/>
      <c r="B117" s="191" t="s">
        <v>755</v>
      </c>
      <c r="C117" s="191"/>
      <c r="D117" s="192" t="s">
        <v>23</v>
      </c>
      <c r="E117" s="192" t="s">
        <v>471</v>
      </c>
      <c r="F117" s="192" t="s">
        <v>472</v>
      </c>
      <c r="G117" s="192" t="s">
        <v>39</v>
      </c>
      <c r="H117" s="192" t="s">
        <v>23</v>
      </c>
      <c r="I117" s="193" t="s">
        <v>474</v>
      </c>
    </row>
    <row r="118" spans="1:10" s="189" customFormat="1" ht="60" customHeight="1" x14ac:dyDescent="0.3">
      <c r="A118" s="793">
        <v>1</v>
      </c>
      <c r="B118" s="194" t="s">
        <v>756</v>
      </c>
      <c r="C118" s="194"/>
      <c r="D118" s="189" t="s">
        <v>476</v>
      </c>
      <c r="E118" s="189" t="s">
        <v>264</v>
      </c>
      <c r="F118" s="189" t="s">
        <v>477</v>
      </c>
      <c r="G118" s="189" t="s">
        <v>61</v>
      </c>
      <c r="H118" s="189" t="s">
        <v>23</v>
      </c>
      <c r="I118" s="190" t="s">
        <v>327</v>
      </c>
    </row>
    <row r="119" spans="1:10" s="189" customFormat="1" ht="60" customHeight="1" x14ac:dyDescent="0.3">
      <c r="A119" s="793"/>
      <c r="B119" s="194" t="s">
        <v>756</v>
      </c>
      <c r="C119" s="194"/>
      <c r="D119" s="189" t="s">
        <v>476</v>
      </c>
      <c r="E119" s="189" t="s">
        <v>264</v>
      </c>
      <c r="F119" s="189" t="s">
        <v>477</v>
      </c>
      <c r="G119" s="189" t="s">
        <v>39</v>
      </c>
      <c r="H119" s="189" t="s">
        <v>23</v>
      </c>
      <c r="I119" s="190" t="s">
        <v>267</v>
      </c>
    </row>
    <row r="120" spans="1:10" s="189" customFormat="1" ht="60" customHeight="1" x14ac:dyDescent="0.3">
      <c r="A120" s="793">
        <v>2</v>
      </c>
      <c r="B120" s="194" t="s">
        <v>756</v>
      </c>
      <c r="C120" s="194"/>
      <c r="D120" s="189" t="s">
        <v>478</v>
      </c>
      <c r="E120" s="189" t="s">
        <v>270</v>
      </c>
      <c r="F120" s="189" t="s">
        <v>479</v>
      </c>
      <c r="G120" s="189" t="s">
        <v>61</v>
      </c>
      <c r="H120" s="189" t="s">
        <v>23</v>
      </c>
      <c r="I120" s="190" t="s">
        <v>272</v>
      </c>
    </row>
    <row r="121" spans="1:10" s="189" customFormat="1" ht="60" customHeight="1" x14ac:dyDescent="0.3">
      <c r="A121" s="793"/>
      <c r="B121" s="194" t="s">
        <v>756</v>
      </c>
      <c r="C121" s="194"/>
      <c r="D121" s="189" t="s">
        <v>478</v>
      </c>
      <c r="E121" s="189" t="s">
        <v>270</v>
      </c>
      <c r="F121" s="189" t="s">
        <v>479</v>
      </c>
      <c r="G121" s="189" t="s">
        <v>39</v>
      </c>
      <c r="H121" s="189" t="s">
        <v>23</v>
      </c>
      <c r="I121" s="190" t="s">
        <v>327</v>
      </c>
    </row>
    <row r="122" spans="1:10" s="189" customFormat="1" ht="60" customHeight="1" x14ac:dyDescent="0.3">
      <c r="A122" s="793">
        <v>3</v>
      </c>
      <c r="B122" s="194" t="s">
        <v>756</v>
      </c>
      <c r="C122" s="194"/>
      <c r="D122" s="189" t="s">
        <v>480</v>
      </c>
      <c r="E122" s="189" t="s">
        <v>276</v>
      </c>
      <c r="F122" s="189" t="s">
        <v>481</v>
      </c>
      <c r="G122" s="189" t="s">
        <v>61</v>
      </c>
      <c r="H122" s="189" t="s">
        <v>23</v>
      </c>
      <c r="I122" s="190" t="s">
        <v>278</v>
      </c>
    </row>
    <row r="123" spans="1:10" s="189" customFormat="1" ht="60" customHeight="1" x14ac:dyDescent="0.3">
      <c r="A123" s="793"/>
      <c r="B123" s="194" t="s">
        <v>756</v>
      </c>
      <c r="C123" s="194"/>
      <c r="D123" s="189" t="s">
        <v>480</v>
      </c>
      <c r="E123" s="189" t="s">
        <v>276</v>
      </c>
      <c r="F123" s="189" t="s">
        <v>481</v>
      </c>
      <c r="G123" s="189" t="s">
        <v>39</v>
      </c>
      <c r="H123" s="189" t="s">
        <v>23</v>
      </c>
      <c r="I123" s="190" t="s">
        <v>280</v>
      </c>
    </row>
    <row r="124" spans="1:10" s="189" customFormat="1" ht="60" customHeight="1" x14ac:dyDescent="0.3">
      <c r="A124" s="793">
        <v>4</v>
      </c>
      <c r="B124" s="194" t="s">
        <v>756</v>
      </c>
      <c r="C124" s="194"/>
      <c r="D124" s="189" t="s">
        <v>482</v>
      </c>
      <c r="E124" s="189" t="s">
        <v>282</v>
      </c>
      <c r="F124" s="189" t="s">
        <v>483</v>
      </c>
      <c r="G124" s="189" t="s">
        <v>61</v>
      </c>
      <c r="H124" s="189" t="s">
        <v>23</v>
      </c>
      <c r="I124" s="190" t="s">
        <v>327</v>
      </c>
    </row>
    <row r="125" spans="1:10" s="189" customFormat="1" ht="60" customHeight="1" x14ac:dyDescent="0.3">
      <c r="A125" s="793"/>
      <c r="B125" s="194" t="s">
        <v>756</v>
      </c>
      <c r="C125" s="194"/>
      <c r="D125" s="189" t="s">
        <v>482</v>
      </c>
      <c r="E125" s="189" t="s">
        <v>282</v>
      </c>
      <c r="F125" s="189" t="s">
        <v>483</v>
      </c>
      <c r="G125" s="189" t="s">
        <v>39</v>
      </c>
      <c r="H125" s="189" t="s">
        <v>23</v>
      </c>
      <c r="I125" s="190" t="s">
        <v>286</v>
      </c>
    </row>
    <row r="126" spans="1:10" s="192" customFormat="1" ht="60" customHeight="1" x14ac:dyDescent="0.3">
      <c r="A126" s="792">
        <v>5</v>
      </c>
      <c r="B126" s="194" t="s">
        <v>756</v>
      </c>
      <c r="C126" s="194"/>
      <c r="D126" s="192" t="s">
        <v>484</v>
      </c>
      <c r="E126" s="192" t="s">
        <v>246</v>
      </c>
      <c r="F126" s="192" t="s">
        <v>485</v>
      </c>
      <c r="G126" s="192" t="s">
        <v>61</v>
      </c>
      <c r="H126" s="192" t="s">
        <v>23</v>
      </c>
      <c r="I126" s="193" t="s">
        <v>327</v>
      </c>
    </row>
    <row r="127" spans="1:10" s="192" customFormat="1" ht="60" customHeight="1" x14ac:dyDescent="0.3">
      <c r="A127" s="792"/>
      <c r="B127" s="194" t="s">
        <v>756</v>
      </c>
      <c r="C127" s="194"/>
      <c r="D127" s="192" t="s">
        <v>484</v>
      </c>
      <c r="E127" s="192" t="s">
        <v>246</v>
      </c>
      <c r="F127" s="192" t="s">
        <v>485</v>
      </c>
      <c r="G127" s="192" t="s">
        <v>39</v>
      </c>
      <c r="H127" s="192" t="s">
        <v>23</v>
      </c>
      <c r="I127" s="193" t="s">
        <v>486</v>
      </c>
    </row>
    <row r="128" spans="1:10" ht="41.4" x14ac:dyDescent="0.3">
      <c r="A128" s="790">
        <v>1</v>
      </c>
      <c r="B128" s="791" t="s">
        <v>287</v>
      </c>
      <c r="C128" s="376"/>
      <c r="D128" s="100" t="s">
        <v>23</v>
      </c>
      <c r="F128" s="376" t="s">
        <v>757</v>
      </c>
      <c r="G128" s="376" t="s">
        <v>39</v>
      </c>
      <c r="H128" s="293" t="s">
        <v>23</v>
      </c>
      <c r="I128" s="376" t="s">
        <v>493</v>
      </c>
      <c r="J128" s="294"/>
    </row>
    <row r="129" spans="1:9" ht="41.4" x14ac:dyDescent="0.3">
      <c r="A129" s="790"/>
      <c r="B129" s="791"/>
      <c r="C129" s="376"/>
      <c r="D129" s="100" t="s">
        <v>23</v>
      </c>
      <c r="F129" s="376" t="s">
        <v>757</v>
      </c>
      <c r="G129" s="376" t="s">
        <v>22</v>
      </c>
      <c r="H129" s="293" t="s">
        <v>23</v>
      </c>
      <c r="I129" s="180" t="s">
        <v>333</v>
      </c>
    </row>
    <row r="130" spans="1:9" ht="41.4" x14ac:dyDescent="0.3">
      <c r="A130" s="790">
        <v>1</v>
      </c>
      <c r="B130" s="791"/>
      <c r="C130" s="376"/>
      <c r="D130" s="100" t="s">
        <v>23</v>
      </c>
      <c r="F130" s="376" t="s">
        <v>758</v>
      </c>
      <c r="G130" s="376" t="s">
        <v>39</v>
      </c>
      <c r="H130" s="293" t="s">
        <v>23</v>
      </c>
      <c r="I130" s="376" t="s">
        <v>759</v>
      </c>
    </row>
    <row r="131" spans="1:9" ht="41.4" x14ac:dyDescent="0.3">
      <c r="A131" s="790"/>
      <c r="B131" s="791"/>
      <c r="C131" s="376"/>
      <c r="D131" s="100" t="s">
        <v>23</v>
      </c>
      <c r="F131" s="376" t="s">
        <v>758</v>
      </c>
      <c r="G131" s="376" t="s">
        <v>22</v>
      </c>
      <c r="H131" s="293" t="s">
        <v>23</v>
      </c>
      <c r="I131" s="180" t="s">
        <v>333</v>
      </c>
    </row>
    <row r="132" spans="1:9" ht="69" x14ac:dyDescent="0.3">
      <c r="A132" s="790">
        <v>1</v>
      </c>
      <c r="B132" s="791"/>
      <c r="C132" s="376"/>
      <c r="D132" s="100" t="s">
        <v>23</v>
      </c>
      <c r="F132" s="376" t="s">
        <v>496</v>
      </c>
      <c r="G132" s="376" t="s">
        <v>39</v>
      </c>
      <c r="H132" s="293" t="s">
        <v>23</v>
      </c>
      <c r="I132" s="376" t="s">
        <v>497</v>
      </c>
    </row>
    <row r="133" spans="1:9" ht="27.6" x14ac:dyDescent="0.3">
      <c r="A133" s="790"/>
      <c r="B133" s="791"/>
      <c r="C133" s="376"/>
      <c r="D133" s="100" t="s">
        <v>23</v>
      </c>
      <c r="F133" s="376" t="s">
        <v>496</v>
      </c>
      <c r="G133" s="376" t="s">
        <v>22</v>
      </c>
      <c r="H133" s="293" t="s">
        <v>23</v>
      </c>
      <c r="I133" s="180" t="s">
        <v>333</v>
      </c>
    </row>
    <row r="134" spans="1:9" ht="41.4" x14ac:dyDescent="0.3">
      <c r="A134" s="790">
        <v>1</v>
      </c>
      <c r="B134" s="791"/>
      <c r="C134" s="376"/>
      <c r="D134" s="100" t="s">
        <v>23</v>
      </c>
      <c r="F134" s="376" t="s">
        <v>760</v>
      </c>
      <c r="G134" s="376" t="s">
        <v>39</v>
      </c>
      <c r="H134" s="293" t="s">
        <v>23</v>
      </c>
      <c r="I134" s="376" t="s">
        <v>296</v>
      </c>
    </row>
    <row r="135" spans="1:9" ht="41.4" x14ac:dyDescent="0.3">
      <c r="A135" s="790"/>
      <c r="B135" s="791"/>
      <c r="C135" s="376"/>
      <c r="D135" s="100" t="s">
        <v>23</v>
      </c>
      <c r="F135" s="376" t="s">
        <v>760</v>
      </c>
      <c r="G135" s="376" t="s">
        <v>22</v>
      </c>
      <c r="H135" s="293" t="s">
        <v>23</v>
      </c>
      <c r="I135" s="180" t="s">
        <v>333</v>
      </c>
    </row>
    <row r="136" spans="1:9" ht="27.6" x14ac:dyDescent="0.3">
      <c r="A136" s="790">
        <v>1</v>
      </c>
      <c r="B136" s="791"/>
      <c r="C136" s="376"/>
      <c r="D136" s="100" t="s">
        <v>23</v>
      </c>
      <c r="F136" s="376" t="s">
        <v>297</v>
      </c>
      <c r="G136" s="376" t="s">
        <v>39</v>
      </c>
      <c r="H136" s="293" t="s">
        <v>23</v>
      </c>
      <c r="I136" s="376" t="s">
        <v>298</v>
      </c>
    </row>
    <row r="137" spans="1:9" ht="27.6" x14ac:dyDescent="0.3">
      <c r="A137" s="790"/>
      <c r="B137" s="791"/>
      <c r="C137" s="376"/>
      <c r="D137" s="100" t="s">
        <v>23</v>
      </c>
      <c r="F137" s="376" t="s">
        <v>297</v>
      </c>
      <c r="G137" s="376" t="s">
        <v>22</v>
      </c>
      <c r="H137" s="293" t="s">
        <v>23</v>
      </c>
      <c r="I137" s="180" t="s">
        <v>333</v>
      </c>
    </row>
  </sheetData>
  <mergeCells count="58">
    <mergeCell ref="A3:A9"/>
    <mergeCell ref="B3:B9"/>
    <mergeCell ref="B99:B101"/>
    <mergeCell ref="F3:F9"/>
    <mergeCell ref="E3:E9"/>
    <mergeCell ref="A10:A11"/>
    <mergeCell ref="A48:A50"/>
    <mergeCell ref="A12:A13"/>
    <mergeCell ref="A14:A15"/>
    <mergeCell ref="A25:A26"/>
    <mergeCell ref="A27:A28"/>
    <mergeCell ref="A29:A30"/>
    <mergeCell ref="A51:A53"/>
    <mergeCell ref="A54:A57"/>
    <mergeCell ref="A35:A36"/>
    <mergeCell ref="A62:A65"/>
    <mergeCell ref="A46:A47"/>
    <mergeCell ref="A37:A38"/>
    <mergeCell ref="A39:A40"/>
    <mergeCell ref="A43:A44"/>
    <mergeCell ref="A41:A42"/>
    <mergeCell ref="A106:A107"/>
    <mergeCell ref="A108:A109"/>
    <mergeCell ref="A112:A113"/>
    <mergeCell ref="A58:A61"/>
    <mergeCell ref="A85:A86"/>
    <mergeCell ref="A87:A89"/>
    <mergeCell ref="A110:A111"/>
    <mergeCell ref="A79:A84"/>
    <mergeCell ref="A66:A69"/>
    <mergeCell ref="A70:A74"/>
    <mergeCell ref="A75:A78"/>
    <mergeCell ref="A99:A101"/>
    <mergeCell ref="A90:A91"/>
    <mergeCell ref="A94:A97"/>
    <mergeCell ref="A102:A103"/>
    <mergeCell ref="A104:A105"/>
    <mergeCell ref="A134:A135"/>
    <mergeCell ref="A136:A137"/>
    <mergeCell ref="A128:A129"/>
    <mergeCell ref="B128:B137"/>
    <mergeCell ref="A114:A115"/>
    <mergeCell ref="A116:A117"/>
    <mergeCell ref="A118:A119"/>
    <mergeCell ref="A120:A121"/>
    <mergeCell ref="A122:A123"/>
    <mergeCell ref="A124:A125"/>
    <mergeCell ref="A126:A127"/>
    <mergeCell ref="A132:A133"/>
    <mergeCell ref="A130:A131"/>
    <mergeCell ref="A16:A17"/>
    <mergeCell ref="A18:A19"/>
    <mergeCell ref="B25:B34"/>
    <mergeCell ref="A33:A34"/>
    <mergeCell ref="A31:A32"/>
    <mergeCell ref="A20:A21"/>
    <mergeCell ref="A22:A23"/>
    <mergeCell ref="B10:B23"/>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237e1cb-b423-4f78-bee9-d36b9b38da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7E0036CE6A3541B3AB760440CA990C" ma:contentTypeVersion="14" ma:contentTypeDescription="Create a new document." ma:contentTypeScope="" ma:versionID="846b7ac6f13b15807d466e884c6bdee3">
  <xsd:schema xmlns:xsd="http://www.w3.org/2001/XMLSchema" xmlns:xs="http://www.w3.org/2001/XMLSchema" xmlns:p="http://schemas.microsoft.com/office/2006/metadata/properties" xmlns:ns2="e73622c4-136b-4675-95da-e5d26a46cb91" xmlns:ns3="d237e1cb-b423-4f78-bee9-d36b9b38daee" targetNamespace="http://schemas.microsoft.com/office/2006/metadata/properties" ma:root="true" ma:fieldsID="670cfb30a953bda19da265703aeee521" ns2:_="" ns3:_="">
    <xsd:import namespace="e73622c4-136b-4675-95da-e5d26a46cb91"/>
    <xsd:import namespace="d237e1cb-b423-4f78-bee9-d36b9b38dae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622c4-136b-4675-95da-e5d26a46cb9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237e1cb-b423-4f78-bee9-d36b9b38da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5F8A09-7D03-41F1-B065-BF36E9A7FD26}">
  <ds:schemaRefs>
    <ds:schemaRef ds:uri="http://schemas.microsoft.com/sharepoint/v3/contenttype/forms"/>
  </ds:schemaRefs>
</ds:datastoreItem>
</file>

<file path=customXml/itemProps2.xml><?xml version="1.0" encoding="utf-8"?>
<ds:datastoreItem xmlns:ds="http://schemas.openxmlformats.org/officeDocument/2006/customXml" ds:itemID="{1046363A-31CB-4B9D-82F4-AB498D35579D}">
  <ds:schemaRefs>
    <ds:schemaRef ds:uri="2eb717c4-e9b3-40eb-a54d-95a9779b22cd"/>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515f5682-4d06-4fc2-bc6f-f45a17d4ec42"/>
    <ds:schemaRef ds:uri="http://schemas.microsoft.com/office/infopath/2007/PartnerControls"/>
    <ds:schemaRef ds:uri="http://www.w3.org/XML/1998/namespace"/>
    <ds:schemaRef ds:uri="d237e1cb-b423-4f78-bee9-d36b9b38daee"/>
  </ds:schemaRefs>
</ds:datastoreItem>
</file>

<file path=customXml/itemProps3.xml><?xml version="1.0" encoding="utf-8"?>
<ds:datastoreItem xmlns:ds="http://schemas.openxmlformats.org/officeDocument/2006/customXml" ds:itemID="{4CA2CE02-88F2-457E-8FE7-34AF8A49F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622c4-136b-4675-95da-e5d26a46cb91"/>
    <ds:schemaRef ds:uri="d237e1cb-b423-4f78-bee9-d36b9b38da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vt:i4>
      </vt:variant>
    </vt:vector>
  </HeadingPairs>
  <TitlesOfParts>
    <vt:vector size="17" baseType="lpstr">
      <vt:lpstr>summary</vt:lpstr>
      <vt:lpstr>NEW integrated RA (S + L)</vt:lpstr>
      <vt:lpstr>Cobertura</vt:lpstr>
      <vt:lpstr>Guía Evalución de Riesgos</vt:lpstr>
      <vt:lpstr>Overview and guidance</vt:lpstr>
      <vt:lpstr>Indiv. cert. Risk Assessment</vt:lpstr>
      <vt:lpstr>Risk assessment l1</vt:lpstr>
      <vt:lpstr>Sheet2</vt:lpstr>
      <vt:lpstr>Group risk assessment L0</vt:lpstr>
      <vt:lpstr>Tabla</vt:lpstr>
      <vt:lpstr>Hoja2</vt:lpstr>
      <vt:lpstr>Hoja1</vt:lpstr>
      <vt:lpstr>Basic Risk Assessment DATASHEET</vt:lpstr>
      <vt:lpstr>Guía Cadena Suministro</vt:lpstr>
      <vt:lpstr>Evaluación Cadena Suministro</vt:lpstr>
      <vt:lpstr>terms</vt:lpstr>
      <vt:lpstr>Cobertura!Área_de_impresión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Koen den Braber</dc:creator>
  <cp:keywords/>
  <dc:description/>
  <cp:lastModifiedBy>Leonardo Sánchez</cp:lastModifiedBy>
  <cp:revision/>
  <dcterms:created xsi:type="dcterms:W3CDTF">2018-12-05T13:53:38Z</dcterms:created>
  <dcterms:modified xsi:type="dcterms:W3CDTF">2022-07-22T15:45:12Z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0x0101008B7E0036CE6A3541B3AB760440CA990C</vt:lpwstr>
  </property>
</Properties>
</file>