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6.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7.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8.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9.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C:\Users\Leonardo Sánchez\Dropbox\Rainforest Alliance\Consultoria 2022\Reiko\Guiones Finales 1\"/>
    </mc:Choice>
  </mc:AlternateContent>
  <xr:revisionPtr revIDLastSave="0" documentId="13_ncr:1_{229781D3-A6CC-4ABA-BA33-41CE2E4BC3D2}" xr6:coauthVersionLast="47" xr6:coauthVersionMax="47" xr10:uidLastSave="{00000000-0000-0000-0000-000000000000}"/>
  <bookViews>
    <workbookView xWindow="-108" yWindow="-108" windowWidth="23256" windowHeight="12576" firstSheet="3" activeTab="8" xr2:uid="{00000000-000D-0000-FFFF-FFFF00000000}"/>
  </bookViews>
  <sheets>
    <sheet name="Cobertura" sheetId="16" r:id="rId1"/>
    <sheet name="Información general" sheetId="12" r:id="rId2"/>
    <sheet name="Resumen" sheetId="13" r:id="rId3"/>
    <sheet name="Organización" sheetId="1" r:id="rId4"/>
    <sheet name="Gerencia estratégica" sheetId="3" r:id="rId5"/>
    <sheet name="Financiero" sheetId="5" r:id="rId6"/>
    <sheet name="Membresía" sheetId="4" r:id="rId7"/>
    <sheet name="Capacitación y Servicios" sheetId="9" r:id="rId8"/>
    <sheet name="Ventas y Marketing" sheetId="10" r:id="rId9"/>
    <sheet name="Sistema Interno de Gestión" sheetId="11" r:id="rId10"/>
    <sheet name="Sheet1" sheetId="14" state="hidden" r:id="rId11"/>
    <sheet name="Sheet2" sheetId="2" state="hidden" r:id="rId12"/>
  </sheets>
  <definedNames>
    <definedName name="_xlnm.Print_Area" localSheetId="0">Cobertura!$A$1:$N$31</definedName>
    <definedName name="Z_4327CF5F_0A14_4D3A_A03B_503675FC7B6A_.wvu.PrintArea" localSheetId="0" hidden="1">Cobertura!$A$1:$N$31</definedName>
    <definedName name="Z_F128DB98_8E4E_734C_906B_1C60F1CBFA08_.wvu.PrintArea" localSheetId="0" hidden="1">Cobertura!$A$1:$N$31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 i="5" l="1"/>
  <c r="M11" i="5"/>
  <c r="M9" i="5"/>
  <c r="M7" i="5"/>
  <c r="M5" i="5"/>
  <c r="M2" i="5"/>
  <c r="M13" i="4"/>
  <c r="M11" i="4"/>
  <c r="M9" i="4"/>
  <c r="M7" i="4"/>
  <c r="M5" i="4"/>
  <c r="M2" i="4"/>
  <c r="M13" i="9"/>
  <c r="M11" i="9"/>
  <c r="M9" i="9"/>
  <c r="M7" i="9"/>
  <c r="M5" i="9"/>
  <c r="M2" i="9"/>
  <c r="M13" i="10"/>
  <c r="M11" i="10"/>
  <c r="M9" i="10"/>
  <c r="M7" i="10"/>
  <c r="M5" i="10"/>
  <c r="M2" i="10"/>
  <c r="M13" i="11"/>
  <c r="M11" i="11"/>
  <c r="M9" i="11"/>
  <c r="M7" i="11"/>
  <c r="M5" i="11"/>
  <c r="M2" i="11"/>
  <c r="M13" i="3"/>
  <c r="M11" i="3"/>
  <c r="M9" i="3"/>
  <c r="M7" i="3"/>
  <c r="M5" i="3"/>
  <c r="M2" i="3"/>
  <c r="M13" i="1"/>
  <c r="M11" i="1"/>
  <c r="M9" i="1"/>
  <c r="M7" i="1"/>
  <c r="M5" i="1"/>
  <c r="M2" i="1"/>
  <c r="M3" i="9" l="1"/>
  <c r="M3" i="1"/>
  <c r="M3" i="10"/>
  <c r="M3" i="11"/>
  <c r="M3" i="5"/>
  <c r="M3" i="3"/>
  <c r="M3" i="4"/>
  <c r="J2" i="3" l="1"/>
  <c r="M6" i="14" l="1"/>
  <c r="K6" i="14"/>
  <c r="I6" i="14"/>
  <c r="G6" i="14"/>
  <c r="E6" i="14"/>
  <c r="C6" i="14"/>
  <c r="A6" i="14"/>
  <c r="K7" i="14" l="1"/>
  <c r="L7" i="14" s="1"/>
  <c r="K8" i="14" s="1"/>
  <c r="G7" i="14"/>
  <c r="H7" i="14" s="1"/>
  <c r="G8" i="14" s="1"/>
  <c r="C7" i="14" l="1"/>
  <c r="D7" i="14" s="1"/>
  <c r="C8" i="14" s="1"/>
  <c r="I7" i="14"/>
  <c r="J7" i="14" s="1"/>
  <c r="I8" i="14" s="1"/>
  <c r="E7" i="14"/>
  <c r="F7" i="14" s="1"/>
  <c r="E8" i="14" s="1"/>
  <c r="M7" i="14"/>
  <c r="N7" i="14" s="1"/>
  <c r="M8" i="14" s="1"/>
  <c r="A7" i="14" l="1"/>
  <c r="J2" i="11"/>
  <c r="B7" i="14" l="1"/>
  <c r="A8" i="14" s="1"/>
  <c r="J2" i="1"/>
  <c r="J2" i="9" l="1"/>
  <c r="D15" i="13" l="1"/>
  <c r="J2" i="4"/>
  <c r="J16" i="13" l="1"/>
  <c r="K16" i="13" s="1"/>
  <c r="D14" i="13" l="1"/>
  <c r="D11" i="13"/>
  <c r="J2" i="5"/>
  <c r="D13" i="13" s="1"/>
  <c r="D17" i="13" l="1"/>
  <c r="J2" i="10"/>
  <c r="D16" i="13" s="1"/>
  <c r="E16" i="13"/>
  <c r="E17" i="13"/>
  <c r="E15" i="13"/>
  <c r="E14" i="13"/>
  <c r="E13" i="13"/>
  <c r="E12" i="13"/>
  <c r="E11" i="13"/>
  <c r="J17" i="13" l="1"/>
  <c r="K17" i="13" s="1"/>
  <c r="J15" i="13" l="1"/>
  <c r="K15" i="13" s="1"/>
  <c r="D12" i="13" l="1"/>
  <c r="D18" i="13" s="1"/>
  <c r="J13" i="13" l="1"/>
  <c r="K13" i="13" s="1"/>
  <c r="J12" i="13" l="1"/>
  <c r="K12" i="13" s="1"/>
  <c r="J14" i="13"/>
  <c r="K14" i="13" s="1"/>
  <c r="J11" i="13" l="1"/>
  <c r="K11" i="13" l="1"/>
  <c r="M10" i="13" s="1"/>
  <c r="J18" i="13"/>
</calcChain>
</file>

<file path=xl/sharedStrings.xml><?xml version="1.0" encoding="utf-8"?>
<sst xmlns="http://schemas.openxmlformats.org/spreadsheetml/2006/main" count="444" uniqueCount="328">
  <si>
    <t>Instrumento de Evaluación de la Capacidad de Gestión</t>
  </si>
  <si>
    <t>Fecha: junio del 2020</t>
  </si>
  <si>
    <t>Aviso de responsabilidad sobre la traducción </t>
  </si>
  <si>
    <t>¿Quiere saber más? </t>
  </si>
  <si>
    <t>Fecha de publicación:</t>
  </si>
  <si>
    <t>Fecha vinculante:</t>
  </si>
  <si>
    <t xml:space="preserve">Fecha de vencimiento: </t>
  </si>
  <si>
    <t>1 de julio de 2021</t>
  </si>
  <si>
    <t>Hasta nuevo aviso</t>
  </si>
  <si>
    <t xml:space="preserve">Desarrollado por: </t>
  </si>
  <si>
    <t xml:space="preserve">Aprobado por: </t>
  </si>
  <si>
    <t>Departamento de Estándares y Aseguramiento de Rainforest Alliance</t>
  </si>
  <si>
    <t>Jefe Responsable de la Cadena de Suministro</t>
  </si>
  <si>
    <t xml:space="preserve">Relacionado con (código y nombre de los documentos, si es aplicable) </t>
  </si>
  <si>
    <t xml:space="preserve">SA-S-SD-1-V1 Requisitos para fincas del Estándar de Agricultura Sostenible de Rainforest Alliance 2020.
</t>
  </si>
  <si>
    <t xml:space="preserve">Sustituciones: </t>
  </si>
  <si>
    <t>No aplicable</t>
  </si>
  <si>
    <t>Número y texto de la cláusula o criterio (si procede)</t>
  </si>
  <si>
    <t>1.1.1, 1.1.2, 1.3.2</t>
  </si>
  <si>
    <t>Aplicable a:</t>
  </si>
  <si>
    <t xml:space="preserve">Países/Regiones: </t>
  </si>
  <si>
    <t>Todos</t>
  </si>
  <si>
    <t>Cultivos:</t>
  </si>
  <si>
    <t>Tipo de Organizaciones:</t>
  </si>
  <si>
    <t>Cultivos arbóreos (tales como café, cacao), té, frutas (como bananos, cocos y piñas), nueces (como avellanas) y flores cortadas. Verduras y palma: sujeto a confirmación</t>
  </si>
  <si>
    <t>Nombre del grupo</t>
  </si>
  <si>
    <t>Dirección</t>
  </si>
  <si>
    <t>Año de fundación</t>
  </si>
  <si>
    <t>Tipo de organización</t>
  </si>
  <si>
    <t>Organización agrícola</t>
  </si>
  <si>
    <t>Otro (por favor explique)</t>
  </si>
  <si>
    <t>Cantidad de miembros:</t>
  </si>
  <si>
    <t>Total</t>
  </si>
  <si>
    <t>Mujer</t>
  </si>
  <si>
    <t>Hombre</t>
  </si>
  <si>
    <t>En el comienzo</t>
  </si>
  <si>
    <t>Actualmente</t>
  </si>
  <si>
    <t>Cantidad total de empleados</t>
  </si>
  <si>
    <t>Puesto de trabajo</t>
  </si>
  <si>
    <t>Junta</t>
  </si>
  <si>
    <t>Instructor</t>
  </si>
  <si>
    <t>Inspector</t>
  </si>
  <si>
    <t>Otros</t>
  </si>
  <si>
    <t>Cultivo(s) certificado(s)</t>
  </si>
  <si>
    <t>¿Cuándo fue la última venta colectiva?</t>
  </si>
  <si>
    <t>¿Tiene el grupo su propia instalación de procesamiento?</t>
  </si>
  <si>
    <t xml:space="preserve">¿Tiene el grupo una instalación de almacenamiento de productos? </t>
  </si>
  <si>
    <t>RESUMEN DE RESULTADOS</t>
  </si>
  <si>
    <t>Puntuación (se refiere al ciclo PHVA o Planificar-Hacer-Verificar-Actuar)</t>
  </si>
  <si>
    <t>No hay PHVA Falta de documentación (procesos y políticas). No hay una estructura o una organización formalizada.</t>
  </si>
  <si>
    <t>Reactiva pero documentada (PHVA): La documentación existe en una estructura informal, la cual se aplica a los procesos y políticas. La aplicación se produce como una reacción al sistema, ya que no se consideró ninguna planificación cuando se desarrollaron las políticas y los procesos.</t>
  </si>
  <si>
    <t>Proactivo (PHVA): Las partes interesadas y los miembros del grupo han participado en la elaboración de las políticas y los procesos vigentes para aplicar la documentación y la estructura formal de ellos. Sin embargo, después de esta aplicación, hubo una falta de evaluación y aprendizaje.</t>
  </si>
  <si>
    <t>Optimización continua (PHVA): Documentación y estructura formal para aplicar las políticas y procesos vigentes. Los partes interesadas y los miembros del grupo han participado en la elaboración de las políticas y los procesos. Después de su aplicación, se verificaron, evaluaron y supervisaron las actividades para asegurarse de que se realizara su aprendizaje y su optimización.</t>
  </si>
  <si>
    <t>Basado en: NewForesight (2018)</t>
  </si>
  <si>
    <t>Preguntas</t>
  </si>
  <si>
    <t>Categoría</t>
  </si>
  <si>
    <t>Promedio</t>
  </si>
  <si>
    <t>Puntuación</t>
  </si>
  <si>
    <t>Temas y Preguntas de Evaluación</t>
  </si>
  <si>
    <t>Opción 1</t>
  </si>
  <si>
    <t>Opción 2</t>
  </si>
  <si>
    <t>Opción 3</t>
  </si>
  <si>
    <t>Opción 4</t>
  </si>
  <si>
    <t>Esta página contiene:</t>
  </si>
  <si>
    <t>Documentos de respaldo / pruebas:</t>
  </si>
  <si>
    <t>Comentarios / explicaciones</t>
  </si>
  <si>
    <t>A.</t>
  </si>
  <si>
    <t>Existe una declaración de objetivos/propósitos, pero la administración, los empleados y los miembros del grupo no son conscientes de ello. No está aplicada.</t>
  </si>
  <si>
    <t>La declaración de los objetivos/propósitos es de conocimiento de la administración, los empleados y los miembros del grupo y se utiliza de vez en cuando como referencia.</t>
  </si>
  <si>
    <t>La declaración de los objetivos/propósitos es conocida, aplicada y revisada regularmente.</t>
  </si>
  <si>
    <t>No hay reglas o reglamentos internos</t>
  </si>
  <si>
    <t>Existen reglas internas y reglamentos que han sido escritos específicamente para servir a las necesidades del grupo. Sin embargo, los miembros del grupo no han sido consultados para la elaboración de estas reglas.</t>
  </si>
  <si>
    <t>Existen reglas internas y reglamentos que han sido escritos específicamente para servir a las necesidades del grupo. Se ha consultado a los miembros del grupo para la elaboración de estas reglas.</t>
  </si>
  <si>
    <t>¿Dispone el grupo de vías de comunicación claramente definidas para comunicar a sus miembros sobre los procedimientos, políticas y otra información?</t>
  </si>
  <si>
    <t>Los procedimientos, políticas y otra información no es comunicada a los miembros.</t>
  </si>
  <si>
    <t>Los procedimientos, políticas y otra información es comunicada a los miembros de manera informal.</t>
  </si>
  <si>
    <t>Los procedimientos, políticas y otra información es comunicada a los miembros a través de una o más vías de comunicación claramente definidas.</t>
  </si>
  <si>
    <t>Los procedimientos, políticas y otra información es comunicada a los miembros a través de una o más vías de comunicación claramente definidas. Además, la administración solicita activamente la opinión de los miembros.</t>
  </si>
  <si>
    <t>¿Tiene el grupo políticas y procedimientos para asegurar un comportamiento ético, igualdad de género, prevención de conflicto de intereses, discriminación, etc.?</t>
  </si>
  <si>
    <t>No existen políticas y procedimientos de este tipo.</t>
  </si>
  <si>
    <t>Temas y Preguntas para la Evaluación</t>
  </si>
  <si>
    <t>B.</t>
  </si>
  <si>
    <t>No existe un plan estratégico.</t>
  </si>
  <si>
    <t>Existe un plan estratégico, pero no está actualizado y sus elementos no se comunican a los miembros.</t>
  </si>
  <si>
    <t>¿Tiene la organización a los empleados adecuados para lograr sus planes estratégicos (tanto a corto como a mediano plazo)?</t>
  </si>
  <si>
    <t xml:space="preserve">A los empleados no se les asignan responsabilidades específicas.  </t>
  </si>
  <si>
    <t xml:space="preserve">Las responsabilidades asignadas son respuesta a un suceso más que el resultado de la planificación del manejo de ciertos procesos. </t>
  </si>
  <si>
    <t>B</t>
  </si>
  <si>
    <t xml:space="preserve">Existen políticas y estructuras informales para enfrentar los riesgos cuando se produzcan, pero el sistema es básicamente reactivo, es decir, actúa cuando se producen los incidentes. </t>
  </si>
  <si>
    <t>¿Funciona el grupo y toma sus decisiones de manera independiente?</t>
  </si>
  <si>
    <t>El grupo ha sido establecido y es administrado por un operador comercial/compañía y no toma decisiones de manera independiente.</t>
  </si>
  <si>
    <t>El grupo se basa en sus miembros, pero las decisiones se toman principalmente dependiendo del criterio del operador comercial o compañía.</t>
  </si>
  <si>
    <t>C.</t>
  </si>
  <si>
    <t>No existe un manual de contabilidad ni documentación informal sobre los procedimientos.</t>
  </si>
  <si>
    <t>¿Realiza el grupo una planificación financiera a largo plazo y prepara estados financieros frecuentes?</t>
  </si>
  <si>
    <t>No hay planificación financiera ni informes financieros frecuentes.</t>
  </si>
  <si>
    <t>El grupo ha preparado un plan financiero a largo plazo. Se preparan estados financieros de manera regular, pero esta información no se usa para actualizar la planificación financiera.</t>
  </si>
  <si>
    <t>El grupo realiza planificación financiera a largo plazo. Se preparan estados financieros detallados de manera regular, los cuales también se utilizan para actualizar la planificación financiera.</t>
  </si>
  <si>
    <t>No existe un registro exacto de los ingresos, gastos y costos administrativos o fijos.</t>
  </si>
  <si>
    <t>Existe un registro exacto de un área (ingresos, gastos y costos administrativos o fijos).</t>
  </si>
  <si>
    <t>¿Puede el grupo demostrar un buen rendimiento financiero?</t>
  </si>
  <si>
    <t>El grupo no es rentable o es incapaz de determinar si es rentable.</t>
  </si>
  <si>
    <t>El grupo solamente es capaz de demostrar un año de ganancias en los últimos tres años. Sin embargo, el grupo no tuvo una auditoría externa durante ese período de tiempo.</t>
  </si>
  <si>
    <t>El grupo solamente es capaz de demostrar un año de ganancias en los últimos tres años. Esta información está confirmada por una auditoría externa.</t>
  </si>
  <si>
    <t>El grupo es capaz de demostrar una tendencia ascendente en la rentabilidad en los últimos tres años.  Esta información está confirmada por una auditoría externa.</t>
  </si>
  <si>
    <t xml:space="preserve">Opción </t>
  </si>
  <si>
    <t>D. Participación de los miembros y planificación de la membresía</t>
  </si>
  <si>
    <t>D.</t>
  </si>
  <si>
    <t>¿Ha convocado el grupo a una reunión general de miembros (o asamblea) durante los últimos tres años?</t>
  </si>
  <si>
    <t>No se ha realizado ninguna reunión general en los últimos tres años.</t>
  </si>
  <si>
    <t>Se han realizado una o más reuniones generales con la participación de menos de un 50% de los miembros.</t>
  </si>
  <si>
    <t>Se han realizado una o más reuniones generales con la participación de por lo menos el 50% de los miembros. Sin embargo, las reuniones son simplemente para presentarle información a los miembros.</t>
  </si>
  <si>
    <t>Se ha realizado una reunión cada año con la participación de por lo menos el 50% de los miembros. Las reuniones sirven tanto para presentar como para discutir asuntos con los miembros.</t>
  </si>
  <si>
    <t>¿Proporcionan los miembros recursos financieros al grupo? ( a través de una cuota de membresía u otra forma de contribución financiera?</t>
  </si>
  <si>
    <t>Los miembros no contribuyen financieramente en el grupo.</t>
  </si>
  <si>
    <t>Los miembros contribuyen de manera voluntaria, pero estas contribuciones son inconsistentes y no son otorgadas por todos los miembros.</t>
  </si>
  <si>
    <t>Las contribuciones de todos los miembros son recaudadas de manera sistemática.</t>
  </si>
  <si>
    <t>¿Cuál ha sido el desarrollo de la membresía durante los últimos tres años?</t>
  </si>
  <si>
    <t xml:space="preserve">No existe un registro exacto de los miembros ni de la duración de su membresía. </t>
  </si>
  <si>
    <t>Existe un registro exacto de los miembros y de la duración de su membresía. La participación de los miembros existentes ha disminuido durante los últimos tres años.</t>
  </si>
  <si>
    <t>Existe un registro exacto de los miembros y de la duración de su membresía. La participación de los miembros existentes no ha cambiado durante los últimos tres años.</t>
  </si>
  <si>
    <t>Existe un registro exacto de los miembros y de la duración de su membresía. La participación de los miembros existentes ha aumentado durante los últimos tres años.</t>
  </si>
  <si>
    <t>E. Capacitación para miembros y prestación de servicios</t>
  </si>
  <si>
    <t>E.</t>
  </si>
  <si>
    <t>¿Tiene el grupo un proceso o estructura establecido para proporcionar capacitación / apoyo técnico y otros servicios a los miembros?</t>
  </si>
  <si>
    <t>No existe un proceso o estructura establecida para proporcionar capacitación /apoyo técnico y otros servicios a los miembros.</t>
  </si>
  <si>
    <t>Existe un proceso y estructura informal ya establecido para proporcionar capacitación /apoyo técnico y otros servicios a los miembros, el que normalmente ocurre como reacción a un suceso/incidente.</t>
  </si>
  <si>
    <t>Existe un proceso y estructura formal establecido para proporcionar capacitación/apoyo técnico y otros servicios, el que incluye un plan formal (anual) que indica el tipo de capacitación/servicio proporcionado, la frecuencia de la entrega, etc. Sin embargo, los miembros no han sido consultados para el diseño de este plan (por ejemplo, a través de una evaluación de las necesidades).</t>
  </si>
  <si>
    <t>Existe un proceso y estructura formal establecido para proporcionar capacitación/apoyo técnico y otros servicios, el que incluye un plan formal (anual) que indica el tipo de capacitación/servicio proporcionado, la frecuencia de la entrega, etc. Los miembros masculinos y femeninos han sido consultados activamente para el diseño de este plan.</t>
  </si>
  <si>
    <t>¿Tiene el grupo los empleados adecuados para proporcionar la capacitación y otros servicios a los miembros?</t>
  </si>
  <si>
    <t>El grupo carece de personal para proporcionar capacitación y otros servicios a los miembros.</t>
  </si>
  <si>
    <t>El grupo tiene la cantidad suficiente de empleados para llenar todos los puestos de trabajo clave, pero la mayoría de ellos no cuenta con las calificaciones adecuadas para esos puestos.</t>
  </si>
  <si>
    <t>El grupo tiene la cantidad suficiente de empleados para llenar todos los puestos de trabajo clave y todos cuentan con las calificaciones adecuadas para esos puestos. Sin embargo, a los empleados existentes no se les proporciona ninguna capacitación avanzada o de seguimiento.</t>
  </si>
  <si>
    <t>El grupo tiene la cantidad suficiente de empleados para llenar todos los puestos de trabajo clave y todos cuentan con las calificaciones adecuadas para esos puestos. Los empleados reciben capacitación avanzada o de seguimiento de manera regular, para así mantenerse al día con la información relevante correspondiente a su puesto de trabajo.</t>
  </si>
  <si>
    <t>E·.</t>
  </si>
  <si>
    <t>¿Se documentan todas las capacitaciones y disponen de un sistema de seguimiento?</t>
  </si>
  <si>
    <t>No se proporcionan capacitaciones.</t>
  </si>
  <si>
    <t>No existe documentación oficial en la que se indique el tipo de capacitación proporcionada, el nivel de competencia del instructor, el número de participantes y la fecha y la duración de la capacitación ofrecida.</t>
  </si>
  <si>
    <t>Existe documentación formal sobre la capacitación, incluyendo la recopilación de información desglosada por género. Sin embargo, no existe un proceso para supervisar la calidad de la capacitación y recopilar comentarios de los participantes, para así aprender y mejorar la eficacia y la eficiencia de la capacitación ofrecida.</t>
  </si>
  <si>
    <t>Existe documentación formal sobre la capacitación, incluyendo la recopilación de información desglosada por género. Existe un proceso para supervisar la calidad de la capacitación y recopilar comentarios de los participantes. La información reunida se usa y comparte con las personas relevantes, con el fin de mejorar la eficacia y eficiencia de la capacitación ofrecida.</t>
  </si>
  <si>
    <t>¿Se documenta la prestación de servicios (distintos a los servicios de capacitación) y se encuentra disponible un sistema de seguimiento?</t>
  </si>
  <si>
    <t>No se proporcionan otros servicios.</t>
  </si>
  <si>
    <t>No existe documentación formal que indique el tipo de servicio que ha sido proporcionado, la cantidad de agricultores que reciben este servicios y el tiempo o duración de la prestación de este servicio.</t>
  </si>
  <si>
    <t>Existe documentación formal sobre la prestación de servicios, incluyendo la recopilación de información desglosada por género. Sin embargo, no existe un proceso para supervisar la calidad de la prestación de servicios y la recopilación de comentarios de parte de los beneficiarios, para así mejorar la eficacia y eficiencia de los servicios ofrecidos.</t>
  </si>
  <si>
    <t>Existe documentación formal sobre la prestación de servicios, incluyendo la recopilación de información desglosada por género. Existe un proceso para supervisar la calidad de la prestación de servicios y la recopilación de comentarios de parte de los beneficiarios. La información reunida se usa y comparte con las personas relevantes, con el fin de mejorar la eficacia y eficiencia de los servicios ofrecidos.</t>
  </si>
  <si>
    <t>¿Tiene el grupo un sistema para asegurar la calidad del suministro de los insumos agrícolas?</t>
  </si>
  <si>
    <t>El grupo no tiene un sistema para asegurar la calidad del suministro de insumos.</t>
  </si>
  <si>
    <t>El grupo no tiene un sistema formal, pero hay veces en que se realizan controles.</t>
  </si>
  <si>
    <t>El grupo tiene un sistema formal, aunque los controles no se realizan regularmente.</t>
  </si>
  <si>
    <t>El grupo tiene un sistema formal y los controles se realizan regularmente.</t>
  </si>
  <si>
    <t>F. Ventas y marketing</t>
  </si>
  <si>
    <t>F.</t>
  </si>
  <si>
    <t>¿Realizó el grupo alguna venta colectiva?</t>
  </si>
  <si>
    <t xml:space="preserve"> El grupo no ha realizado ninguna venta colectiva, o las ventas colectivas realizadas son menos que el 20% de los miembros.</t>
  </si>
  <si>
    <t>El grupo ha realizado al menos una venta colectiva, incluyendo al menos el 20% de los miembros.</t>
  </si>
  <si>
    <t>El grupo ha realizado por lo menos dos ventas colectivas y en cada una de ellas han participado por lo menos el 50% de los miembros.</t>
  </si>
  <si>
    <t>El grupo ha realizado por lo menos tres ventas colectivas y en cada una de ellas han participado por lo menos el 75% de los miembros.</t>
  </si>
  <si>
    <t>Pocos miembros (menos del 10%) venden a través del grupo, y los que lo hacen venden menos de la mitad de su producción por él.</t>
  </si>
  <si>
    <t>La mayoría de los miembros (más del 50%) vende a través del grupo, pero aquellos que lo hacen venden menos de la mitad de su producción por él.</t>
  </si>
  <si>
    <t>La mayoría de los miembros (más del 50%) vende a través del grupo más de la mitad de su producción.</t>
  </si>
  <si>
    <t>Casi todos los miembros (más del 90%) vende a través del grupo más de la mitad de su producción.</t>
  </si>
  <si>
    <t>¿Tiene el grupo un proceso o estructura establecido para realizar y manejar las actividades comerciales?</t>
  </si>
  <si>
    <t>No existe un proceso o estructura establecido para realizar y manejar las actividades comerciales.</t>
  </si>
  <si>
    <t>Existe un proceso y estructura establecido para manejar las actividades comerciales.</t>
  </si>
  <si>
    <t>El grupo ha desarrollado por lo menos en una ocasión un plan de marketing, el que incluye los objetivos de ventas, los compradores. los volúmenes y sus valores, y ha alcanzado los objetivos de ventas establecidos en el plan de marketing. Sin embargo, no existe ninguna supervisión o evaluación para aprender y mejorar la eficacia y eficiencia del manejo de las actividades comerciales.</t>
  </si>
  <si>
    <t>El grupo ha desarrollado por lo menos en una ocasión un plan de marketing, el que incluye los objetivos de ventas, compradores y volúmenes y valores. El grupo ha alcanzado los objetivos de ventas del plan de marketing y lo comunica a los miembros antes de comenzar con la temporada de siembra. Se ha establecido un procedimiento formal de supervisión y evaluación para asegurar el aprendizaje y la mejora en el manejo de las actividades comerciales.</t>
  </si>
  <si>
    <t>¿Tiene el grupo un proceso o estructura establecido para determinar los precios con los compradores?</t>
  </si>
  <si>
    <t>No existe ningún proceso o estructura.</t>
  </si>
  <si>
    <t>Hace falta la documentación formal (solamente existe el sistema informal), la cual estipula la determinación de los precios.</t>
  </si>
  <si>
    <t>¿Tiene el grupo un proceso o estructura establecido para la logística y el control de la calidad durante el proceso, almacenamiento y manejo?</t>
  </si>
  <si>
    <t>No se ha establecido ningún proceso o estructura para la logística (procesamiento, almacenamiento y manejo) o el control de calidad.</t>
  </si>
  <si>
    <t>El proceso de logística y control de calidad carece de documentación formal, la cual estipula procedimientos específicos para optimizar la calidad y la eficiencia al llevar a cabo un proceso, almacenamiento y manejo o la administración del flujo de información a nivel interno, tanto ascendente como descendente.</t>
  </si>
  <si>
    <t>Se ha establecido una política y un proceso que estipula los procedimientos específicos para optimizar la calidad y eficiencia al realizar las actividades de procesamiento, almacenamiento y manejo, así como también la administración del flujo de información a nivel interno, tanto ascendente como descendente. Sin embargo, no hay supervisión o evaluación para aprender y mejorar la eficacia y la eficiencia de la logística y el control de calidad.</t>
  </si>
  <si>
    <t>Se ha establecido una política y proceso que estipulan procedimientos específicos para optimizar la calidad y eficiencia al realizar las actividades de procesamiento, almacenamiento y manejo, así como la administración del flujo de información a nivel interno, tanto ascendente como descendente. Se ha establecido un sistema de supervisión y evaluación para aprender y mejorar la eficacia y eficiencia de la logística y el control de calidad.</t>
  </si>
  <si>
    <t>G. Sistema de Gestión Interna</t>
  </si>
  <si>
    <t>Comentarios /explicaciones</t>
  </si>
  <si>
    <t>G.</t>
  </si>
  <si>
    <t>¿Tiene el grupo empleados suficientes para cada puesto de trabajo dentro del SIG?</t>
  </si>
  <si>
    <t xml:space="preserve">No existe un organigrama para el SIG y tampoco descripciones claras de las responsabilidades de los puestos de trabajo de la administración del SIG o de otros empleados. </t>
  </si>
  <si>
    <t>Existe un organigrama informal. Existe un gerente SIG pero las descripciones de los puestos de trabajo y las responsabilidades de otros empleados no son claras.</t>
  </si>
  <si>
    <t>Existe un organigrama formal que cuenta con descripciones claras de los puestos de trabajo y las responsabilidades del gerente SIG y de los otros empleados.</t>
  </si>
  <si>
    <t>Existe un organigrama formal que cuenta con descripciones claras de los puestos de trabajo y las responsabilidades del gerente SIG y de los otros empleados. Las descripciones de los puestos de trabajo y sus responsabilidades son revisadas y actualizadas regularmente.</t>
  </si>
  <si>
    <t>¿Están recibiendo los inspectores la capacitación regular y la actualización necesarias?</t>
  </si>
  <si>
    <t xml:space="preserve">Los inspectores no han recibido ninguna capacitación sobre las inspecciones. </t>
  </si>
  <si>
    <t>Los inspectores han recibido capacitación básica, pero no se ha realizado ninguna actualización o seguimiento de ella.</t>
  </si>
  <si>
    <t>Los inspectores han recibido la capacitación básica y también una actualización o seguimiento de ella.</t>
  </si>
  <si>
    <t>Los inspectores han recibido la capacitación básica y también una actualización o seguimiento de ella, la cual está basada en sus necesidades individuales.</t>
  </si>
  <si>
    <t>¿Tiene la organización políticas y estructuras formales establecidas para realizar inspecciones internas?
(¿Ocurren estas inspecciones de acuerdo a estas políticas?)</t>
  </si>
  <si>
    <t>No existen políticas establecidas para realizar inspecciones.</t>
  </si>
  <si>
    <t>Existe una política y estructura de inspección, las cuales se aplican como reacción a un incidente. No existe una estipulación formal sobre quién, cuando y cómo realizar la inspección y cómo la información debe ser recopilada y tratada.</t>
  </si>
  <si>
    <t>Existe una política y estructura de inspección establecida. La política estipula quién, cuándo y cómo debe realizarse la inspección y la recopilación de datos, incluyendo la participación específica de las mujeres agricultoras. Sin embargo, el grupo tiene dificultades para organizar las inspecciones de acuerdo con la política.</t>
  </si>
  <si>
    <t>Existe una política y estructura formal establecida y el grupo puede organizar las inspecciones de acuerdo con la política. La política estipula quién, cuándo y cómo debe realizarse la inspección y la recopilación de datos, incluyendo la participación específica de las mujeres agricultoras. Las inspecciones son planeadas y realizadas de acuerdo a la política.</t>
  </si>
  <si>
    <t xml:space="preserve">¿Tiene el grupo la estructura establecida y empleados suficientes para analizar la información de la inspección interna para decidir y planificar su seguimiento?  </t>
  </si>
  <si>
    <t>Main aspects based on AMEA guidelines:</t>
  </si>
  <si>
    <t>A. Organizational purpose and Governance practices</t>
  </si>
  <si>
    <t>B. Business management</t>
  </si>
  <si>
    <t>C. Member engagement and planning</t>
  </si>
  <si>
    <t>D. Human resource management</t>
  </si>
  <si>
    <t>E. Financial management</t>
  </si>
  <si>
    <t>F. Community and stakeholder engagement</t>
  </si>
  <si>
    <t>G. Member services and business activiies</t>
  </si>
  <si>
    <t>Red</t>
  </si>
  <si>
    <t>From the AMEA guidelines</t>
  </si>
  <si>
    <t>Yellow</t>
  </si>
  <si>
    <t>From the M4 tool</t>
  </si>
  <si>
    <t>Wit:</t>
  </si>
  <si>
    <t>From the NewForesight tool</t>
  </si>
  <si>
    <t>Beige:</t>
  </si>
  <si>
    <t>From the Adore tool</t>
  </si>
  <si>
    <t xml:space="preserve">¿Hay una declaración de la misión o propósitos del grupo? </t>
  </si>
  <si>
    <t>Documentos de respaldo / evidencias:</t>
  </si>
  <si>
    <t>¿Tiene el grupo un reglamento interno escrito (por ejemplo, estatutos si se aplica)? ¿Son los miembros consultados para definir este reglamento?</t>
  </si>
  <si>
    <t>¿Tiene el grupo un plan estratégico a mediano plazo (3 a 5 años) y planes anuales?
¿Se monitorea el desempeño real del plan y se comunican sus resultados a sus miembros?</t>
  </si>
  <si>
    <r>
      <t>No hay una declaración de misión</t>
    </r>
    <r>
      <rPr>
        <sz val="10"/>
        <rFont val="Calibri (Body)_x0000_"/>
      </rPr>
      <t xml:space="preserve"> </t>
    </r>
    <r>
      <rPr>
        <sz val="10"/>
        <rFont val="Calibri"/>
        <family val="2"/>
        <scheme val="minor"/>
      </rPr>
      <t>o propósitos específico.</t>
    </r>
  </si>
  <si>
    <t>30 de junio de 2020</t>
  </si>
  <si>
    <t>Existen reglas y reglamentos por escrito, pero son simplemente una copia de los estatutos gubernamentales o de las reglas o reglamentos proporcionados por el operador comercial.</t>
  </si>
  <si>
    <t>No hay PNT documentados.</t>
  </si>
  <si>
    <t xml:space="preserve">Existen PNT estándar (como la recaudación de aranceles, la distribución de semillas, el depósito y el almacenamiento), pero no abarcan todas las áreas, no tienen seguimiento y no son de fácil acceso para los empleados/miembros.  </t>
  </si>
  <si>
    <t xml:space="preserve">Existen PNT documentados y accesibles con muestras de los procedimientos que parecen o son  seguidos. </t>
  </si>
  <si>
    <t>Existen políticas y procedimientos establecidos, pero no han sido comunicados a los miembros. No se ha desarrollado ningún procedimiento para abordar los problemas encontrados.</t>
  </si>
  <si>
    <t>Existen políticas y procedimientos establecidos que se comunican a los miembros. Los problemas encontrados se manejan informalmente, sin procesos formales indicados paso a paso.</t>
  </si>
  <si>
    <t>Existen políticas y procedimientos establecidos que se comunican a los miembros. Existe un procedimiento formal para abordar los problemas encontrados, que describe cuándo y cómo se usa el procedimiento y quiénes están involucrados.</t>
  </si>
  <si>
    <t>El grupo ha sido establecido y es administrado por un operador comercial o compañía, pero cuenta con un alto nivel de independencia correcta.</t>
  </si>
  <si>
    <t>El grupo no sabe qué se requiere y no tiene planes de obtener inversiones o financiamiento.</t>
  </si>
  <si>
    <t>El grupo tiene un plan para obtener inversiones o financiamiento que se basa en una evaluación clara de los costos y prioridades requeridas, y se actualiza periódicamente.</t>
  </si>
  <si>
    <t>El grupo tiene políticas y servicios para apoyar a los nuevos o miembros vulnerables, y específicamente para aquellos miembros con servicios adicionales (como clubes de ahorro, capacitación adicional, etc.), para ayudarles a estar más seguros y a participar más activamente en actividades grupales.</t>
  </si>
  <si>
    <t>Se ha establecido una política formal que estipula la determinación y comunicación de los precios a los miembros, la utilización de las cuotas, la distribución y la asignación al SIG. Durante el diseño de la política se ha consultado a los miembros.</t>
  </si>
  <si>
    <t>Titulares de Certificado</t>
  </si>
  <si>
    <t>SA-S-SD-3-V1 ES</t>
  </si>
  <si>
    <t>Cualquier duda sobre el significado preciso de la información contenida en la traducción la debe aclarar consultando la versión oficial que es la versión en inglés. Si hay discrepancias o diferencias en el significado causadas por la traducción, éstas no son vinculantes y no tienen efecto alguno en relación con las auditorías o la certificación.</t>
  </si>
  <si>
    <t xml:space="preserve">Para obtener más información sobre Rainforest Alliance, visite www.rainforest-alliance.org o comuníquese al correo electrónico info@ra.org </t>
  </si>
  <si>
    <t>INFORMACIÓN GENERAL DEL GRUPO</t>
  </si>
  <si>
    <t>A. Organización del grupo y estructura de administración</t>
  </si>
  <si>
    <t>¿Tiene el grupo un organigrama que establezca claramente las responsabilidades de la administración y de los empleados?</t>
  </si>
  <si>
    <t xml:space="preserve">No hay un organigrama ni se describen claramente los puestos de trabajo o responsabilidades de la administración o de los empleados. </t>
  </si>
  <si>
    <r>
      <t>Existe un organigrama informal, con descripciones informales de puestos de trabajo y responsabilidades de la administración</t>
    </r>
    <r>
      <rPr>
        <sz val="10"/>
        <color theme="9" tint="-0.249977111117893"/>
        <rFont val="Calibri"/>
        <family val="2"/>
        <scheme val="minor"/>
      </rPr>
      <t xml:space="preserve"> </t>
    </r>
    <r>
      <rPr>
        <sz val="10"/>
        <rFont val="Calibri"/>
        <family val="2"/>
        <scheme val="minor"/>
      </rPr>
      <t>y de los empleados.</t>
    </r>
  </si>
  <si>
    <t>Existe un organigrama oficial con descripciones claras de los puestos de trabajo y responsabilidades de la gerencias y de los empleados</t>
  </si>
  <si>
    <t>Existe un organigrama oficial con descripciones claras de los puestos de trabajo y responsabilidades de la gerencias y de los empleados. Las descripciones sobre los puestos de trabajo y las responsabilidades son revisadas y reajustadas periódicamente.</t>
  </si>
  <si>
    <t>¿Cuenta el grupo con políticas y estructuras formales establecidas para realizar un análisis de riesgos y desarrollar un plan de manejo de riesgos?</t>
  </si>
  <si>
    <t>¿Existe algún proceso establecido de administración de la calidad y mejora continua?
(Procedimientos normalizados de trabajo, PNT)</t>
  </si>
  <si>
    <t>B. Gerencia estratégica</t>
  </si>
  <si>
    <t>Existe un plan estratégico actualizado que se usa para definir las prioridades grupales y las actividades en curso. Sin embargo, plan no se monitorea ni se evalúa y no hay comunicación a los miembros sobre él o su desempeño.</t>
  </si>
  <si>
    <t>Las responsabilidades han sido asignadas como resultado de la planificación, para garantizar la aplicación de procesos específicos, pero las responsabilidades no corresponden con las habilidades relevantes de los empleados.</t>
  </si>
  <si>
    <t>Existe un plan estratégico actualizado que se usa para definir las prioridades grupales y las actividades en curso. El monitoreo y evaluación de la realización del plan está en funcionamiento. Los elementos del plan así como sus resultados principales se comunican a los miembros.</t>
  </si>
  <si>
    <t xml:space="preserve">Las responsabilidades se han asignado como resultado de la planificación, para asegurar los de procesos específicos, que concuerdan con las habilidades relevantes de cada miembro del equipo de trabajo. </t>
  </si>
  <si>
    <t>Existen PNT documentados, accesibles y  con inspección de rutina y actualizaciones de estos procedimientos.</t>
  </si>
  <si>
    <t>Existen políticas formales y estructura establecidas para realizar análisis de riesgos y desarrollar un plan de manejo de riesgos. Sin embargo, el análisis de riesgos no se realizó de forma sistemática y el plan de manejo de riesgos no se actualizó.</t>
  </si>
  <si>
    <t>Existen políticas formales y estructura establecidas para realizar análisis de riesgos y desarrollar un plan de manejo de riesgos. Análisis de riesgos realizados de forma regular y sistemática y resultados utilizados para actualizar el plan de manejo de riesgos.</t>
  </si>
  <si>
    <t>El grupo cuenta con miembros, y toma sus decisiones con total independencia del comerciante/empresa u otras partes interesadas.</t>
  </si>
  <si>
    <t>C. Administración financiera</t>
  </si>
  <si>
    <t>¿Documenta y sigue el grupo las políticas de administración financiera?</t>
  </si>
  <si>
    <t>¿Tiene el grupo un plan para acceder a las inversiones y el financiamiento necesarios para respaldar sus operaciones comerciales, lograr el cumplimiento del estándar de Rainforest Alliance e implementar su plan de manejo agrícola y los servicios para los miembros?</t>
  </si>
  <si>
    <t>No existe un manual de contabilidad, pero muchos de los procesos han sido documentados.</t>
  </si>
  <si>
    <t>Existe un manual de contabilidad con los procesos para todas las transacciones relacionadas con el dinero, los activos y el producto. Las políticas y el manual de contabilidad no siempre se cumplen.</t>
  </si>
  <si>
    <t>Existe un manual de contabilidad con  los procesos para todas las transacciones relacionadas con dinero, activos y productos, y se ha realizado una auditoría de procedimiento durante el último año para garantizar el cumplimiento.</t>
  </si>
  <si>
    <t>Existe un registro de todos los ingresos, gastos y costos administrativos o fijos, pero no han sido conciliados con los estados de cuenta bancarios o confirmados por un auditor externo.</t>
  </si>
  <si>
    <t>Los ingresos netos de ganancias y pérdidas están representados en el balance general y se confirman a través de la conciliación de los estados bancarios o por un auditor externo.</t>
  </si>
  <si>
    <t>El grupo tiene un plan para obtener inversiones o financiamiento, pero este no se basa en una evaluación clara de los costos o prioridades requeridos.</t>
  </si>
  <si>
    <t>¿Tiene el grupo un plan de afiliación (incluyendo comunicaciones, participación, reclutamiento y retención de miembros)?</t>
  </si>
  <si>
    <t>El grupo no tiene un plan de afiliación.</t>
  </si>
  <si>
    <t>No existe un plan de afiliación formal, pero se organizan actividades para reclutar nuevos miembros.</t>
  </si>
  <si>
    <t>Existe un plan de afiliación formal, focalizado tanto en el reclutamiento como en la retención de miembros.</t>
  </si>
  <si>
    <t>Existe un plan de afiliación formal, focalizado tanto en el reclutamiento como en la retención de miembros. El plan es regularmente revisado y discutido con los miembros.</t>
  </si>
  <si>
    <t>¿Prepara el sistema de contabilidad e información del grupo que permite el monitoreo de la operación y el seguimiento del desempeño financiero?</t>
  </si>
  <si>
    <t>No hay planificación financiera. Se preparan informes financieros, pero son sólo parcialmente o no se preparan de manera sistemática (por ejemplo, no hay conciliación con las listas de activos, pasivos y valores).</t>
  </si>
  <si>
    <t>El grupo carece de fondos ni tampoco tiene planes para obtener nuevas inversiones o fondos.</t>
  </si>
  <si>
    <t xml:space="preserve">No hay políticas o servicios ofrecidos por el grupo para los miembros nuevos o vulnerables que se encuentran en riesgo. </t>
  </si>
  <si>
    <t>¿Tiene la organización planes o medidas sistemáticas para capacitar e informar a miembros nuevos o  vulnerables para que se conviertan en propietarios activos e informados?</t>
  </si>
  <si>
    <t>El grupo tiene políticas o servicios que se proporcionan habitualmente a los miembros nuevos o  vulnerables que se encuentran en situación de riesgo.</t>
  </si>
  <si>
    <t xml:space="preserve">No hay políticas o servicios ofrecidos para apoyar a miembros nuevos o vulnerables que se encuentran en riesgo, pero se proporcionan algunos servicios de emergencia (por ejemplo, ayuda con el transporte, mano de obra extra, etc.), para algunos miembros del grupo. </t>
  </si>
  <si>
    <t>¿Cuál es el nivel de participación de los miembros durante las ventas colectivas?</t>
  </si>
  <si>
    <t xml:space="preserve">¿Tiene el grupo políticas y estructuras formales establecidas para estionar la trazabilidad y el cumplimiento con calidad; así como, los requisitos del estándar (Manual SIG)? </t>
  </si>
  <si>
    <t xml:space="preserve">No se han establecido políticas o estructuras para estionar  la trazabilidad y cumplimiento con  calidad; así como los requisitios del estándar. </t>
  </si>
  <si>
    <t>Existen algunas políticas o estructuras establecidas para gestionar la trazabilidad cumplimiento con  calidad; así como los requisitios del estándar, pero no están documentados formalmente.</t>
  </si>
  <si>
    <t>Existe documentación formal (Manual SIG) de todas las políticas y estructuras para gestionar la trazabilidad y el cumplimiento con calidad; así como los requisitos del estándar. Sin embargo, estas políticas y estructuras no son revisadas regularmente.</t>
  </si>
  <si>
    <t>Existe documentación formal (Manual SIG) de todas las políticas y estructuras para gestionar la trazabilidad y el cumplimiento con calidad; así como los requisitios del estándar . Las políticas y estructuras son revisadas y actualizadas regularmente en caso que sea necesario.</t>
  </si>
  <si>
    <t xml:space="preserve">No tiene  una estructura para analizar la información de la inspección interna para decidir y planificar su seguimiento. </t>
  </si>
  <si>
    <t>Tiene una estructura establecida, pero el número de los empleados es limitado (lo que ocasiona demoras en el análisis y no se planifica ningún seguimiento).</t>
  </si>
  <si>
    <t>Existe una estructura establecida y el grupo cuenta con personal suficiente para completar el análisis y planificar el seguimiento de las sanciones y cerrar las no conformidades, indicando plazos y responsabilidades claras. Sin embargo, no existe un proceso de evaluación para aprender y mejorar la eficacia y eficiencia del proceso.</t>
  </si>
  <si>
    <t>Existe una estructura establecida y el grupo cuenta con personal suficiente para completar el análisis y planificar el seguimiento de las sanciones y cerrar las no conformidades, indicando plazos y responsabilidades claras. Existe un sistema de evaluación establecido para aprender y mejorar la eficacia y eficiencia del proceso.</t>
  </si>
  <si>
    <t>Selection</t>
  </si>
  <si>
    <t>¿Cuando fue la última reunión de la junta?</t>
  </si>
  <si>
    <t>¿Cuando fue la última reunión general de miembros?</t>
  </si>
  <si>
    <t>Versión 1.1  </t>
  </si>
  <si>
    <t>Anexo S2</t>
  </si>
  <si>
    <t>Café</t>
  </si>
  <si>
    <t>Sí</t>
  </si>
  <si>
    <t>Hay  políticas y procedimientos.</t>
  </si>
  <si>
    <t>El café que se vende es del 100% de los participantes en finca certificada</t>
  </si>
  <si>
    <t>Ver registros de capacitación</t>
  </si>
  <si>
    <t>No hay registros de todos los servicios</t>
  </si>
  <si>
    <t>Registro de productores que solicitan crédito.</t>
  </si>
  <si>
    <t>2023 organigrama actualizado</t>
  </si>
  <si>
    <t>Aplica para los miembros de grupo certificado.</t>
  </si>
  <si>
    <t>No contribuyen a Selva Verde</t>
  </si>
  <si>
    <t>No hay membresía</t>
  </si>
  <si>
    <t xml:space="preserve">Hay un formulario  y aprobación de ingreso de nuevos miembros </t>
  </si>
  <si>
    <t xml:space="preserve">No existe </t>
  </si>
  <si>
    <t>No todas las capacitaciones tienen registro de capacitaciones. No se le da seguimiento para medir el impacto.</t>
  </si>
  <si>
    <t>No se llevan datos exactos</t>
  </si>
  <si>
    <t>Es un tema comercial</t>
  </si>
  <si>
    <t xml:space="preserve">Procedimiento de calidad y trazabilidad que necesita ser revisado. </t>
  </si>
  <si>
    <t xml:space="preserve">Se cuenta con un Sistema Interno de Control, que establece el reglamento, falta una politica. </t>
  </si>
  <si>
    <t>Selva Verde</t>
  </si>
  <si>
    <t>Grupo liderado por un "comercializador"  x</t>
  </si>
  <si>
    <t>EMPRESA QUE PROCESA Y EXPORTA CAFÉ</t>
  </si>
  <si>
    <t>Existe un organigrama formal pero este no se ha revisado hace tiempo</t>
  </si>
  <si>
    <t>Estados financieros</t>
  </si>
  <si>
    <t>Selección</t>
  </si>
  <si>
    <t xml:space="preserve">Rótulos,  políticas.. </t>
  </si>
  <si>
    <t xml:space="preserve"> Reglamento Interno de Trabajo.</t>
  </si>
  <si>
    <t xml:space="preserve">Existen responsabilidades para cada funcionarios, pero no necesariamente a sus capacidades y funciones. Esto se esta revisando por las jefaturas.  </t>
  </si>
  <si>
    <t>Política y procedimiento de calidad del producto certificado, procesos de auditoria internos de todo el sistema y externos  para temas financieros contables y programas de certificación.</t>
  </si>
  <si>
    <t>No existe una política o estructura para llevar a cabo evaluaciones de riesgos ni para desarrollar un plan de manejo de riesgos.</t>
  </si>
  <si>
    <t>Hay una Junta Administrativa, pero los miembros no participan en la toma de decisiones.</t>
  </si>
  <si>
    <t>El Plan Estratégico anterior tenía una vigencia hasta el 2018, actualmente esta en proceso de una actualización para ser comunicado. No se monitoreó el desempeño todos los años.</t>
  </si>
  <si>
    <t>Estados financieros auditados de manera Interna y Externa, hay un sistema contable con políticas que no siempre se cumplen.</t>
  </si>
  <si>
    <t>Presupuestos y Estados financieros</t>
  </si>
  <si>
    <t>Presupuesto Anual. Existe un financiamiento todos los años</t>
  </si>
  <si>
    <t>Hay reuniones más para informar sobre el avance de las certificaciones y capacitación</t>
  </si>
  <si>
    <t>Las contribuciones de los miembros se recaudada consistentemente, y los registros indican la fecha y la cantidad pagada por cada miembro.</t>
  </si>
  <si>
    <t>En el ultimo año, capacitación VIRTUAL en variedad de temas referentes a Rainforest Alliance</t>
  </si>
  <si>
    <t>Se trata a través de inspecciones internas</t>
  </si>
  <si>
    <t>Existe un  plan de trabajo de capacitación, pero no se consulta a los miembros de manera formal, pero si se toma la opinión verbalmente.</t>
  </si>
  <si>
    <t>Se ha establecido una política formal que estipula la determinación de los precios y su comunicación a los miembros, la utilización de las cuotas, la distribución y la asignación al Sistema Interno de Gestión (SIG). Los miembros no fueron consultados durante el diseño de esta política.</t>
  </si>
  <si>
    <t>Las Flores, Villa del Carmen #45</t>
  </si>
  <si>
    <t>Se hacen política, folletos y afiches y se comunican   vía WhatsApp, en el chat los productores no tienen la posibilidad de opinar.</t>
  </si>
  <si>
    <t>Reglamento interno de Trabajo en Selva 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</si>
</sst>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estions&quot;"/>
    <numFmt numFmtId="165" formatCode="00"/>
    <numFmt numFmtId="166" formatCode="0.0"/>
  </numFmts>
  <fonts count="30">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rgb="FFFF0000"/>
      <name val="Calibri"/>
      <family val="2"/>
      <scheme val="minor"/>
    </font>
    <font>
      <b/>
      <sz val="11"/>
      <color theme="1"/>
      <name val="Calibri"/>
      <family val="2"/>
      <scheme val="minor"/>
    </font>
    <font>
      <sz val="10"/>
      <name val="Calibri"/>
      <family val="2"/>
      <scheme val="minor"/>
    </font>
    <font>
      <sz val="8"/>
      <color rgb="FF000000"/>
      <name val="Tahoma"/>
      <family val="2"/>
    </font>
    <font>
      <sz val="10"/>
      <name val="Arial"/>
      <family val="2"/>
    </font>
    <font>
      <sz val="11"/>
      <color indexed="8"/>
      <name val="Calibri"/>
      <family val="2"/>
    </font>
    <font>
      <b/>
      <sz val="12"/>
      <name val="Calibri"/>
      <family val="2"/>
      <scheme val="minor"/>
    </font>
    <font>
      <sz val="11"/>
      <color theme="1"/>
      <name val="Wingdings"/>
      <charset val="2"/>
    </font>
    <font>
      <b/>
      <sz val="10"/>
      <name val="Calibri"/>
      <family val="2"/>
      <scheme val="minor"/>
    </font>
    <font>
      <sz val="11"/>
      <name val="Calibri"/>
      <family val="2"/>
      <scheme val="minor"/>
    </font>
    <font>
      <sz val="9"/>
      <name val="Calibri"/>
      <family val="2"/>
      <scheme val="minor"/>
    </font>
    <font>
      <b/>
      <sz val="11"/>
      <name val="Calibri"/>
      <family val="2"/>
      <scheme val="minor"/>
    </font>
    <font>
      <b/>
      <sz val="9"/>
      <name val="Calibri"/>
      <family val="2"/>
      <scheme val="minor"/>
    </font>
    <font>
      <sz val="12"/>
      <name val="Calibri"/>
      <family val="2"/>
      <scheme val="minor"/>
    </font>
    <font>
      <sz val="11"/>
      <color theme="9"/>
      <name val="Calibri"/>
      <family val="2"/>
      <scheme val="minor"/>
    </font>
    <font>
      <i/>
      <sz val="10"/>
      <name val="Calibri"/>
      <family val="2"/>
      <scheme val="minor"/>
    </font>
    <font>
      <b/>
      <sz val="36"/>
      <color rgb="FF175259"/>
      <name val="Century Gothic"/>
      <family val="2"/>
    </font>
    <font>
      <b/>
      <sz val="12"/>
      <color rgb="FFF53D1C"/>
      <name val="Century Gothic"/>
      <family val="2"/>
    </font>
    <font>
      <i/>
      <sz val="14"/>
      <color rgb="FF94BA29"/>
      <name val="Century Gothic"/>
      <family val="2"/>
    </font>
    <font>
      <sz val="11"/>
      <color rgb="FF85C4E3"/>
      <name val="Century Gothic"/>
      <family val="2"/>
    </font>
    <font>
      <sz val="10"/>
      <color theme="1"/>
      <name val="Century Gothic"/>
      <family val="2"/>
    </font>
    <font>
      <sz val="11"/>
      <color rgb="FFF53D1C"/>
      <name val="Calibri"/>
      <family val="2"/>
      <scheme val="minor"/>
    </font>
    <font>
      <sz val="8"/>
      <color rgb="FF000000"/>
      <name val="Segoe UI"/>
      <family val="2"/>
    </font>
    <font>
      <sz val="10"/>
      <name val="Calibri (Body)_x0000_"/>
    </font>
    <font>
      <sz val="10"/>
      <color theme="9" tint="-0.249977111117893"/>
      <name val="Calibri"/>
      <family val="2"/>
      <scheme val="minor"/>
    </font>
    <font>
      <b/>
      <sz val="11"/>
      <color rgb="FFFF0000"/>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6DA945"/>
        <bgColor indexed="64"/>
      </patternFill>
    </fill>
    <fill>
      <patternFill patternType="solid">
        <fgColor rgb="FFFFC000"/>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E2EFDA"/>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ck">
        <color rgb="FFFF0000"/>
      </bottom>
      <diagonal/>
    </border>
  </borders>
  <cellStyleXfs count="3">
    <xf numFmtId="0" fontId="0" fillId="0" borderId="0"/>
    <xf numFmtId="0" fontId="8" fillId="0" borderId="0"/>
    <xf numFmtId="9" fontId="9" fillId="0" borderId="0" applyFont="0" applyFill="0" applyBorder="0" applyAlignment="0" applyProtection="0"/>
  </cellStyleXfs>
  <cellXfs count="274">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2" fillId="0" borderId="0" xfId="0" applyFont="1"/>
    <xf numFmtId="0" fontId="3" fillId="6" borderId="5" xfId="0" applyFont="1" applyFill="1" applyBorder="1" applyAlignment="1">
      <alignment vertical="center"/>
    </xf>
    <xf numFmtId="0" fontId="1" fillId="6" borderId="6" xfId="0" applyFont="1" applyFill="1" applyBorder="1" applyAlignment="1">
      <alignment vertical="center" wrapText="1"/>
    </xf>
    <xf numFmtId="0" fontId="1" fillId="6" borderId="7" xfId="0" applyFont="1" applyFill="1" applyBorder="1" applyAlignment="1">
      <alignment vertical="center" wrapText="1"/>
    </xf>
    <xf numFmtId="0" fontId="3" fillId="0" borderId="0" xfId="0" applyFont="1" applyAlignment="1">
      <alignment vertical="center"/>
    </xf>
    <xf numFmtId="0" fontId="4" fillId="0" borderId="0" xfId="0" applyFont="1"/>
    <xf numFmtId="0" fontId="0" fillId="7" borderId="0" xfId="0" applyFill="1"/>
    <xf numFmtId="0" fontId="0" fillId="0" borderId="0" xfId="0" applyAlignment="1">
      <alignment horizontal="center" vertical="center"/>
    </xf>
    <xf numFmtId="0" fontId="0" fillId="8" borderId="0" xfId="0" applyFill="1"/>
    <xf numFmtId="0" fontId="1" fillId="0" borderId="0" xfId="0" applyFont="1" applyAlignment="1">
      <alignment horizontal="center"/>
    </xf>
    <xf numFmtId="0" fontId="6" fillId="9" borderId="11" xfId="1" applyFont="1" applyFill="1" applyBorder="1" applyAlignment="1">
      <alignment vertical="center" wrapText="1"/>
    </xf>
    <xf numFmtId="0" fontId="6" fillId="9" borderId="12" xfId="1" applyFont="1" applyFill="1" applyBorder="1" applyAlignment="1">
      <alignment vertical="center" wrapText="1"/>
    </xf>
    <xf numFmtId="0" fontId="6" fillId="9" borderId="13" xfId="1" applyFont="1" applyFill="1" applyBorder="1" applyAlignment="1">
      <alignment vertical="center" wrapText="1"/>
    </xf>
    <xf numFmtId="0" fontId="6"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0" xfId="0" applyFont="1" applyFill="1" applyAlignment="1">
      <alignment vertical="center"/>
    </xf>
    <xf numFmtId="0" fontId="1" fillId="0" borderId="0" xfId="0" applyFont="1" applyFill="1"/>
    <xf numFmtId="0" fontId="1" fillId="8" borderId="2" xfId="0" applyFont="1" applyFill="1" applyBorder="1" applyAlignment="1">
      <alignment horizontal="center" wrapText="1"/>
    </xf>
    <xf numFmtId="164" fontId="1" fillId="8" borderId="3" xfId="0" applyNumberFormat="1" applyFont="1" applyFill="1" applyBorder="1" applyAlignment="1">
      <alignment horizontal="center" vertical="center" wrapText="1"/>
    </xf>
    <xf numFmtId="0" fontId="1" fillId="6" borderId="0" xfId="0" applyFont="1" applyFill="1" applyBorder="1" applyAlignment="1">
      <alignment vertical="center" wrapText="1"/>
    </xf>
    <xf numFmtId="0" fontId="1" fillId="0" borderId="0" xfId="0" applyFont="1" applyBorder="1"/>
    <xf numFmtId="165" fontId="2" fillId="0" borderId="0" xfId="0" applyNumberFormat="1" applyFont="1" applyBorder="1"/>
    <xf numFmtId="0" fontId="3" fillId="10" borderId="2" xfId="0" applyFont="1" applyFill="1" applyBorder="1" applyAlignment="1">
      <alignment horizontal="center" vertical="center" wrapText="1"/>
    </xf>
    <xf numFmtId="0" fontId="10" fillId="6" borderId="11" xfId="0" applyFont="1" applyFill="1" applyBorder="1" applyAlignment="1">
      <alignment vertical="center"/>
    </xf>
    <xf numFmtId="0" fontId="6" fillId="0" borderId="0" xfId="0" applyFont="1" applyBorder="1" applyAlignment="1"/>
    <xf numFmtId="165" fontId="2" fillId="6" borderId="6" xfId="0" applyNumberFormat="1" applyFont="1" applyFill="1" applyBorder="1" applyAlignment="1">
      <alignment vertical="center" wrapText="1"/>
    </xf>
    <xf numFmtId="165" fontId="2" fillId="0" borderId="0" xfId="0" applyNumberFormat="1" applyFont="1"/>
    <xf numFmtId="0" fontId="1" fillId="6" borderId="6" xfId="0" applyFont="1" applyFill="1" applyBorder="1"/>
    <xf numFmtId="165" fontId="2" fillId="6" borderId="6" xfId="0" applyNumberFormat="1" applyFont="1" applyFill="1" applyBorder="1"/>
    <xf numFmtId="0" fontId="11" fillId="0" borderId="0" xfId="0" applyFont="1"/>
    <xf numFmtId="0" fontId="5" fillId="0" borderId="0" xfId="0" applyFont="1"/>
    <xf numFmtId="0" fontId="6" fillId="0" borderId="2" xfId="0" applyFont="1" applyBorder="1" applyAlignment="1">
      <alignment vertical="center" wrapText="1"/>
    </xf>
    <xf numFmtId="0" fontId="6" fillId="0" borderId="0" xfId="0" applyFont="1" applyAlignment="1">
      <alignment vertical="center" wrapText="1"/>
    </xf>
    <xf numFmtId="0" fontId="1" fillId="0" borderId="0" xfId="0" applyFont="1" applyFill="1" applyBorder="1" applyAlignment="1">
      <alignment vertical="center" wrapText="1"/>
    </xf>
    <xf numFmtId="0" fontId="0" fillId="0" borderId="0" xfId="0" applyAlignment="1"/>
    <xf numFmtId="0" fontId="0" fillId="0" borderId="0" xfId="0" applyBorder="1" applyAlignment="1">
      <alignment horizontal="left" vertical="center"/>
    </xf>
    <xf numFmtId="0" fontId="5" fillId="0" borderId="0" xfId="0" applyFont="1" applyAlignment="1">
      <alignment horizontal="left"/>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2" xfId="0" applyFont="1" applyFill="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9" fontId="6" fillId="0" borderId="0" xfId="0" applyNumberFormat="1" applyFont="1" applyAlignment="1">
      <alignment horizontal="center" vertical="center" wrapText="1"/>
    </xf>
    <xf numFmtId="0" fontId="0" fillId="0" borderId="0" xfId="0" applyFont="1" applyAlignment="1">
      <alignment horizontal="center" vertical="center"/>
    </xf>
    <xf numFmtId="165" fontId="1" fillId="0" borderId="0" xfId="0" applyNumberFormat="1" applyFont="1"/>
    <xf numFmtId="0" fontId="6" fillId="0" borderId="0" xfId="0" applyFont="1" applyAlignment="1">
      <alignment vertical="center"/>
    </xf>
    <xf numFmtId="0" fontId="12" fillId="0" borderId="0" xfId="0" applyFont="1" applyAlignment="1">
      <alignment horizontal="center"/>
    </xf>
    <xf numFmtId="0" fontId="12" fillId="0" borderId="0" xfId="0" applyFont="1" applyAlignment="1">
      <alignment horizontal="center" vertical="center" wrapText="1"/>
    </xf>
    <xf numFmtId="0" fontId="6" fillId="0" borderId="0" xfId="0" applyFont="1" applyAlignment="1">
      <alignment horizontal="center"/>
    </xf>
    <xf numFmtId="9" fontId="6" fillId="0" borderId="0" xfId="0" applyNumberFormat="1" applyFont="1" applyAlignment="1">
      <alignment horizontal="center"/>
    </xf>
    <xf numFmtId="9" fontId="6" fillId="0" borderId="0" xfId="0" applyNumberFormat="1" applyFont="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xf>
    <xf numFmtId="0" fontId="15" fillId="0" borderId="0" xfId="0" applyFont="1"/>
    <xf numFmtId="0" fontId="13" fillId="0" borderId="0" xfId="0" applyFont="1"/>
    <xf numFmtId="0" fontId="13" fillId="0" borderId="12" xfId="0" applyFont="1" applyBorder="1"/>
    <xf numFmtId="0" fontId="13" fillId="0" borderId="6" xfId="0" applyFont="1" applyBorder="1"/>
    <xf numFmtId="0" fontId="6" fillId="0" borderId="0" xfId="0" applyFont="1" applyAlignment="1"/>
    <xf numFmtId="0" fontId="6" fillId="0" borderId="0" xfId="0" applyFont="1"/>
    <xf numFmtId="3" fontId="13" fillId="0" borderId="0" xfId="0" applyNumberFormat="1" applyFont="1" applyAlignment="1">
      <alignment horizontal="center"/>
    </xf>
    <xf numFmtId="3" fontId="13" fillId="0" borderId="0" xfId="0" applyNumberFormat="1" applyFont="1"/>
    <xf numFmtId="0" fontId="6" fillId="8" borderId="2" xfId="0" applyFont="1" applyFill="1" applyBorder="1" applyAlignment="1">
      <alignment horizontal="center" wrapText="1"/>
    </xf>
    <xf numFmtId="0" fontId="12" fillId="0" borderId="0" xfId="0" applyFont="1"/>
    <xf numFmtId="164" fontId="6" fillId="8" borderId="3" xfId="0" applyNumberFormat="1" applyFont="1" applyFill="1" applyBorder="1" applyAlignment="1">
      <alignment horizontal="center" vertical="center" wrapText="1"/>
    </xf>
    <xf numFmtId="0" fontId="12" fillId="6" borderId="5" xfId="0" applyFont="1" applyFill="1" applyBorder="1" applyAlignment="1">
      <alignment vertical="center"/>
    </xf>
    <xf numFmtId="0" fontId="12" fillId="6" borderId="6" xfId="0" applyFont="1" applyFill="1" applyBorder="1" applyAlignment="1">
      <alignment vertical="center"/>
    </xf>
    <xf numFmtId="0" fontId="6" fillId="6" borderId="6" xfId="0" applyFont="1" applyFill="1" applyBorder="1" applyAlignment="1">
      <alignment vertical="center" wrapText="1"/>
    </xf>
    <xf numFmtId="0" fontId="6" fillId="6" borderId="7" xfId="0" applyFont="1" applyFill="1" applyBorder="1" applyAlignment="1">
      <alignment vertical="center" wrapText="1"/>
    </xf>
    <xf numFmtId="0" fontId="12" fillId="10" borderId="1" xfId="0" applyFont="1" applyFill="1" applyBorder="1" applyAlignment="1">
      <alignment horizontal="center" vertical="center" wrapText="1"/>
    </xf>
    <xf numFmtId="0" fontId="12" fillId="0" borderId="0" xfId="0" applyFont="1" applyFill="1" applyBorder="1" applyAlignment="1">
      <alignment vertical="center"/>
    </xf>
    <xf numFmtId="0" fontId="16" fillId="0" borderId="0" xfId="0" applyFont="1" applyBorder="1"/>
    <xf numFmtId="0" fontId="14" fillId="0" borderId="0" xfId="0" applyFont="1" applyBorder="1"/>
    <xf numFmtId="0" fontId="14" fillId="0" borderId="0" xfId="0" applyFont="1"/>
    <xf numFmtId="0" fontId="14" fillId="0" borderId="0" xfId="0" applyFont="1" applyFill="1"/>
    <xf numFmtId="0" fontId="10" fillId="6" borderId="15" xfId="0" applyFont="1" applyFill="1" applyBorder="1" applyAlignment="1">
      <alignment vertical="center"/>
    </xf>
    <xf numFmtId="165" fontId="12" fillId="6" borderId="0" xfId="0" applyNumberFormat="1" applyFont="1" applyFill="1" applyBorder="1" applyAlignment="1">
      <alignment vertical="center"/>
    </xf>
    <xf numFmtId="0" fontId="6" fillId="6" borderId="0" xfId="0" applyFont="1" applyFill="1" applyBorder="1" applyAlignment="1">
      <alignment vertical="center"/>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 fillId="0" borderId="2" xfId="0" applyFont="1" applyFill="1" applyBorder="1" applyAlignment="1">
      <alignment vertical="center"/>
    </xf>
    <xf numFmtId="0" fontId="6" fillId="0" borderId="10" xfId="0" applyFont="1" applyFill="1" applyBorder="1" applyAlignment="1">
      <alignment vertical="center" wrapText="1"/>
    </xf>
    <xf numFmtId="165" fontId="12" fillId="0" borderId="0" xfId="0" applyNumberFormat="1" applyFont="1" applyBorder="1"/>
    <xf numFmtId="0" fontId="6" fillId="0" borderId="0" xfId="0" applyFont="1" applyBorder="1"/>
    <xf numFmtId="0" fontId="13" fillId="0" borderId="0" xfId="0" applyFont="1" applyAlignment="1">
      <alignment horizontal="center" vertical="center"/>
    </xf>
    <xf numFmtId="0" fontId="10" fillId="6" borderId="5" xfId="0" applyFont="1" applyFill="1" applyBorder="1" applyAlignment="1">
      <alignment vertical="center"/>
    </xf>
    <xf numFmtId="165" fontId="12" fillId="6" borderId="6" xfId="0" applyNumberFormat="1" applyFont="1" applyFill="1" applyBorder="1" applyAlignment="1">
      <alignment vertical="center"/>
    </xf>
    <xf numFmtId="0" fontId="6" fillId="6" borderId="6" xfId="0" applyFont="1" applyFill="1" applyBorder="1" applyAlignment="1">
      <alignment vertical="center"/>
    </xf>
    <xf numFmtId="0" fontId="6" fillId="0" borderId="4" xfId="0" applyFont="1" applyFill="1" applyBorder="1" applyAlignment="1">
      <alignment vertical="center" wrapText="1"/>
    </xf>
    <xf numFmtId="0" fontId="12" fillId="0" borderId="0" xfId="0" applyFont="1" applyBorder="1"/>
    <xf numFmtId="165" fontId="12" fillId="6" borderId="6" xfId="0" applyNumberFormat="1" applyFont="1" applyFill="1" applyBorder="1" applyAlignment="1">
      <alignment horizontal="center" vertical="center" wrapText="1"/>
    </xf>
    <xf numFmtId="0" fontId="6" fillId="6" borderId="0" xfId="0" applyFont="1" applyFill="1" applyBorder="1" applyAlignment="1">
      <alignment vertical="center" wrapText="1"/>
    </xf>
    <xf numFmtId="0" fontId="17" fillId="6" borderId="6" xfId="0" applyFont="1" applyFill="1" applyBorder="1" applyAlignment="1">
      <alignment vertical="center" wrapText="1"/>
    </xf>
    <xf numFmtId="0" fontId="17" fillId="6" borderId="7" xfId="0" applyFont="1" applyFill="1" applyBorder="1" applyAlignment="1">
      <alignment vertical="center" wrapText="1"/>
    </xf>
    <xf numFmtId="0" fontId="10" fillId="10" borderId="1" xfId="0" applyFont="1" applyFill="1" applyBorder="1" applyAlignment="1">
      <alignment horizontal="center" vertical="center" wrapText="1"/>
    </xf>
    <xf numFmtId="0" fontId="6" fillId="0" borderId="0" xfId="0" applyFont="1" applyFill="1"/>
    <xf numFmtId="165" fontId="12" fillId="0" borderId="0" xfId="0" applyNumberFormat="1" applyFont="1" applyBorder="1" applyAlignment="1">
      <alignment horizontal="center"/>
    </xf>
    <xf numFmtId="0" fontId="6" fillId="0" borderId="4" xfId="0" applyFont="1" applyBorder="1" applyAlignment="1">
      <alignment vertical="center" wrapText="1"/>
    </xf>
    <xf numFmtId="0" fontId="13" fillId="0" borderId="0" xfId="0" applyFont="1" applyAlignment="1">
      <alignment vertical="center"/>
    </xf>
    <xf numFmtId="0" fontId="13" fillId="0" borderId="1" xfId="0" applyFont="1" applyBorder="1" applyAlignment="1">
      <alignment vertical="center"/>
    </xf>
    <xf numFmtId="0" fontId="18" fillId="0" borderId="1" xfId="0" applyFont="1" applyBorder="1" applyAlignment="1">
      <alignment vertical="center"/>
    </xf>
    <xf numFmtId="0" fontId="13" fillId="8" borderId="1" xfId="0" applyFont="1" applyFill="1" applyBorder="1"/>
    <xf numFmtId="0" fontId="13" fillId="8" borderId="1" xfId="0" applyFont="1" applyFill="1" applyBorder="1" applyAlignment="1">
      <alignment horizontal="center"/>
    </xf>
    <xf numFmtId="0" fontId="1" fillId="0" borderId="0" xfId="0" applyFont="1" applyFill="1" applyBorder="1" applyAlignment="1">
      <alignment vertical="center"/>
    </xf>
    <xf numFmtId="0" fontId="1" fillId="13" borderId="0" xfId="0" applyFont="1" applyFill="1" applyAlignment="1">
      <alignment horizontal="center"/>
    </xf>
    <xf numFmtId="0" fontId="0" fillId="13" borderId="0" xfId="0" applyFill="1"/>
    <xf numFmtId="0" fontId="1" fillId="13" borderId="0" xfId="0" applyFont="1" applyFill="1" applyAlignment="1"/>
    <xf numFmtId="0" fontId="1" fillId="13" borderId="0" xfId="0" applyFont="1" applyFill="1"/>
    <xf numFmtId="0" fontId="0" fillId="0" borderId="0" xfId="0" applyFill="1"/>
    <xf numFmtId="0" fontId="1" fillId="13" borderId="0" xfId="0" applyFont="1" applyFill="1" applyAlignment="1">
      <alignment horizontal="left"/>
    </xf>
    <xf numFmtId="0" fontId="19" fillId="0" borderId="0" xfId="0" applyFont="1"/>
    <xf numFmtId="0" fontId="1" fillId="13" borderId="16" xfId="0" applyFont="1" applyFill="1" applyBorder="1" applyAlignment="1">
      <alignment horizontal="center"/>
    </xf>
    <xf numFmtId="0" fontId="1" fillId="13" borderId="0" xfId="0" applyFont="1" applyFill="1" applyBorder="1" applyAlignment="1">
      <alignment horizontal="center"/>
    </xf>
    <xf numFmtId="0" fontId="1" fillId="13" borderId="0" xfId="0" applyFont="1" applyFill="1" applyBorder="1"/>
    <xf numFmtId="0" fontId="0" fillId="0" borderId="0" xfId="0" applyBorder="1"/>
    <xf numFmtId="0" fontId="1" fillId="0" borderId="0" xfId="0" applyFont="1" applyBorder="1" applyAlignment="1">
      <alignment horizontal="center"/>
    </xf>
    <xf numFmtId="166" fontId="0" fillId="0" borderId="0" xfId="0" applyNumberFormat="1"/>
    <xf numFmtId="166" fontId="6" fillId="0" borderId="0" xfId="0" applyNumberFormat="1" applyFont="1" applyAlignment="1">
      <alignment horizontal="center" vertical="center" wrapText="1"/>
    </xf>
    <xf numFmtId="166" fontId="12" fillId="0" borderId="0" xfId="0" applyNumberFormat="1" applyFont="1" applyAlignment="1">
      <alignment horizontal="center" vertical="center" wrapText="1"/>
    </xf>
    <xf numFmtId="166" fontId="1" fillId="13" borderId="0" xfId="0" applyNumberFormat="1" applyFont="1" applyFill="1" applyAlignment="1">
      <alignment horizontal="center"/>
    </xf>
    <xf numFmtId="166" fontId="1" fillId="13" borderId="0" xfId="0" applyNumberFormat="1" applyFont="1" applyFill="1" applyBorder="1" applyAlignment="1">
      <alignment horizontal="center"/>
    </xf>
    <xf numFmtId="2" fontId="0" fillId="0" borderId="0" xfId="0" applyNumberFormat="1"/>
    <xf numFmtId="166" fontId="0" fillId="0" borderId="0" xfId="0" applyNumberFormat="1" applyBorder="1"/>
    <xf numFmtId="2" fontId="0" fillId="0" borderId="0" xfId="0" applyNumberFormat="1" applyBorder="1"/>
    <xf numFmtId="0" fontId="0" fillId="0" borderId="0" xfId="0" applyAlignment="1">
      <alignment horizontal="right"/>
    </xf>
    <xf numFmtId="0" fontId="1" fillId="0" borderId="0" xfId="0" applyFont="1" applyFill="1" applyAlignment="1">
      <alignment horizontal="center"/>
    </xf>
    <xf numFmtId="166" fontId="1" fillId="0" borderId="0" xfId="0" applyNumberFormat="1" applyFont="1" applyFill="1" applyAlignment="1">
      <alignment horizontal="center"/>
    </xf>
    <xf numFmtId="1" fontId="1" fillId="0" borderId="0" xfId="0" applyNumberFormat="1" applyFont="1" applyFill="1" applyAlignment="1">
      <alignment horizontal="center"/>
    </xf>
    <xf numFmtId="1" fontId="1" fillId="0" borderId="0" xfId="0" applyNumberFormat="1" applyFont="1" applyFill="1"/>
    <xf numFmtId="0" fontId="1" fillId="0" borderId="9" xfId="0" applyFont="1" applyBorder="1" applyAlignment="1">
      <alignment horizontal="center"/>
    </xf>
    <xf numFmtId="0" fontId="1" fillId="0" borderId="10" xfId="0" applyFont="1" applyBorder="1"/>
    <xf numFmtId="166" fontId="1" fillId="0" borderId="15" xfId="0" applyNumberFormat="1" applyFont="1" applyBorder="1" applyAlignment="1">
      <alignment horizontal="center"/>
    </xf>
    <xf numFmtId="0" fontId="1" fillId="0" borderId="14" xfId="0" applyFont="1" applyBorder="1" applyAlignment="1">
      <alignment horizontal="center"/>
    </xf>
    <xf numFmtId="0" fontId="1" fillId="0" borderId="11" xfId="0" applyFont="1" applyBorder="1" applyAlignment="1">
      <alignment horizontal="center"/>
    </xf>
    <xf numFmtId="0" fontId="1" fillId="0" borderId="13" xfId="0" applyFont="1" applyBorder="1"/>
    <xf numFmtId="0" fontId="1" fillId="13" borderId="17" xfId="0" applyFont="1" applyFill="1" applyBorder="1" applyAlignment="1">
      <alignment horizontal="center"/>
    </xf>
    <xf numFmtId="0" fontId="1" fillId="13" borderId="18" xfId="0" applyFont="1" applyFill="1" applyBorder="1" applyAlignment="1">
      <alignment horizont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5" fillId="0" borderId="0" xfId="0" applyFont="1"/>
    <xf numFmtId="0" fontId="6" fillId="15" borderId="2" xfId="0" applyFont="1" applyFill="1" applyBorder="1" applyAlignment="1">
      <alignment vertical="center" wrapText="1"/>
    </xf>
    <xf numFmtId="1" fontId="6" fillId="0" borderId="0" xfId="0" applyNumberFormat="1" applyFont="1" applyAlignment="1">
      <alignment horizontal="center" vertical="center" wrapText="1"/>
    </xf>
    <xf numFmtId="0" fontId="13" fillId="0" borderId="12" xfId="0" applyFont="1" applyBorder="1" applyAlignment="1">
      <alignment horizontal="center"/>
    </xf>
    <xf numFmtId="14" fontId="13" fillId="0" borderId="12" xfId="0" applyNumberFormat="1" applyFont="1" applyBorder="1"/>
    <xf numFmtId="0" fontId="0" fillId="0" borderId="0" xfId="0" applyBorder="1" applyAlignment="1">
      <alignment horizontal="center"/>
    </xf>
    <xf numFmtId="166" fontId="0" fillId="0" borderId="0" xfId="0" applyNumberFormat="1" applyBorder="1" applyAlignment="1">
      <alignment horizontal="center"/>
    </xf>
    <xf numFmtId="0" fontId="13" fillId="0" borderId="12" xfId="0" applyFont="1" applyBorder="1" applyAlignment="1">
      <alignment horizontal="left"/>
    </xf>
    <xf numFmtId="0" fontId="1" fillId="0" borderId="1" xfId="0" applyFont="1" applyBorder="1" applyAlignment="1">
      <alignment horizontal="left"/>
    </xf>
    <xf numFmtId="0" fontId="2" fillId="14" borderId="1" xfId="0" applyFont="1" applyFill="1" applyBorder="1" applyAlignment="1">
      <alignment horizontal="left" wrapText="1"/>
    </xf>
    <xf numFmtId="0" fontId="2" fillId="14" borderId="1" xfId="0" applyFont="1" applyFill="1" applyBorder="1" applyAlignment="1">
      <alignment horizontal="left"/>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14" borderId="1" xfId="0" applyFont="1" applyFill="1" applyBorder="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xf>
    <xf numFmtId="0" fontId="1" fillId="0" borderId="7" xfId="0" applyFont="1" applyBorder="1" applyAlignment="1">
      <alignment horizontal="left" vertical="top"/>
    </xf>
    <xf numFmtId="49" fontId="1" fillId="0" borderId="1" xfId="0" applyNumberFormat="1" applyFont="1" applyBorder="1" applyAlignment="1">
      <alignment horizontal="left"/>
    </xf>
    <xf numFmtId="0" fontId="24" fillId="0" borderId="0" xfId="0" applyFont="1" applyAlignment="1">
      <alignment horizontal="left" vertical="top" wrapText="1"/>
    </xf>
    <xf numFmtId="0" fontId="24" fillId="0" borderId="0" xfId="0" applyFont="1" applyAlignment="1">
      <alignment horizontal="left" vertical="center" wrapText="1"/>
    </xf>
    <xf numFmtId="0" fontId="2" fillId="14" borderId="5" xfId="0" applyFont="1" applyFill="1" applyBorder="1" applyAlignment="1">
      <alignment horizontal="left"/>
    </xf>
    <xf numFmtId="0" fontId="2" fillId="14" borderId="6" xfId="0" applyFont="1" applyFill="1" applyBorder="1" applyAlignment="1">
      <alignment horizontal="left"/>
    </xf>
    <xf numFmtId="0" fontId="2" fillId="14" borderId="7" xfId="0" applyFont="1" applyFill="1" applyBorder="1" applyAlignment="1">
      <alignment horizontal="left"/>
    </xf>
    <xf numFmtId="0" fontId="13" fillId="0" borderId="12" xfId="0" applyFont="1" applyBorder="1" applyAlignment="1">
      <alignment horizontal="left" wrapText="1"/>
    </xf>
    <xf numFmtId="0" fontId="1" fillId="2"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5" borderId="0" xfId="0" applyFont="1" applyFill="1" applyBorder="1" applyAlignment="1">
      <alignment horizontal="left" vertical="center" wrapText="1"/>
    </xf>
    <xf numFmtId="0" fontId="6" fillId="8" borderId="1"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11" borderId="2" xfId="0" applyFont="1" applyFill="1" applyBorder="1" applyAlignment="1">
      <alignment vertical="center"/>
    </xf>
    <xf numFmtId="0" fontId="12" fillId="11" borderId="3" xfId="0" applyFont="1" applyFill="1" applyBorder="1" applyAlignment="1">
      <alignmen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5" borderId="2" xfId="0" applyFont="1" applyFill="1" applyBorder="1" applyAlignment="1">
      <alignment horizontal="left" vertical="center"/>
    </xf>
    <xf numFmtId="0" fontId="12" fillId="5" borderId="3" xfId="0" applyFont="1" applyFill="1" applyBorder="1" applyAlignment="1">
      <alignment horizontal="left" vertical="center"/>
    </xf>
    <xf numFmtId="0" fontId="6" fillId="12" borderId="10" xfId="0" applyFont="1" applyFill="1" applyBorder="1" applyAlignment="1">
      <alignment horizontal="left" vertical="center" wrapText="1"/>
    </xf>
    <xf numFmtId="0" fontId="6" fillId="12" borderId="13" xfId="0" applyFont="1" applyFill="1" applyBorder="1" applyAlignment="1">
      <alignment horizontal="left" vertical="center" wrapText="1"/>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165" fontId="12" fillId="0" borderId="8"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65" fontId="12" fillId="0" borderId="8"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6" fillId="12" borderId="10" xfId="0" applyFont="1" applyFill="1" applyBorder="1" applyAlignment="1">
      <alignment vertical="center" wrapText="1"/>
    </xf>
    <xf numFmtId="0" fontId="6" fillId="12" borderId="13" xfId="0" applyFont="1" applyFill="1" applyBorder="1" applyAlignment="1">
      <alignment vertical="center" wrapText="1"/>
    </xf>
    <xf numFmtId="0" fontId="6" fillId="12" borderId="14" xfId="0" applyFont="1" applyFill="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9" xfId="0" applyFont="1" applyBorder="1" applyAlignment="1">
      <alignment horizontal="center" vertical="center"/>
    </xf>
    <xf numFmtId="0" fontId="12" fillId="0" borderId="11" xfId="0" applyFont="1" applyBorder="1" applyAlignment="1">
      <alignment horizontal="center" vertical="center"/>
    </xf>
    <xf numFmtId="165" fontId="12" fillId="0" borderId="8"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165" fontId="2" fillId="0" borderId="8" xfId="0" applyNumberFormat="1" applyFont="1" applyBorder="1" applyAlignment="1">
      <alignment horizontal="center" vertical="center"/>
    </xf>
    <xf numFmtId="165" fontId="2" fillId="0" borderId="12" xfId="0" applyNumberFormat="1" applyFont="1" applyBorder="1" applyAlignment="1">
      <alignment horizontal="center" vertical="center"/>
    </xf>
    <xf numFmtId="165" fontId="2" fillId="0" borderId="6" xfId="0" applyNumberFormat="1" applyFont="1" applyBorder="1" applyAlignment="1">
      <alignment horizontal="center" vertical="center"/>
    </xf>
    <xf numFmtId="165" fontId="12" fillId="0" borderId="6" xfId="0" applyNumberFormat="1"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3" xfId="0" applyFont="1" applyFill="1" applyBorder="1" applyAlignment="1">
      <alignment horizontal="center" vertical="center"/>
    </xf>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6" fillId="8" borderId="2" xfId="0" applyFont="1" applyFill="1" applyBorder="1" applyAlignment="1">
      <alignment horizontal="center" wrapText="1"/>
    </xf>
    <xf numFmtId="0" fontId="6" fillId="8" borderId="3" xfId="0" applyFont="1" applyFill="1" applyBorder="1" applyAlignment="1">
      <alignment horizontal="center" wrapText="1"/>
    </xf>
    <xf numFmtId="165" fontId="12" fillId="0" borderId="0" xfId="0" applyNumberFormat="1" applyFont="1" applyBorder="1" applyAlignment="1">
      <alignment horizontal="center" vertical="center"/>
    </xf>
    <xf numFmtId="0" fontId="12" fillId="0" borderId="15" xfId="0" applyFont="1" applyBorder="1" applyAlignment="1">
      <alignment horizontal="center" vertical="center"/>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165" fontId="2" fillId="0" borderId="8" xfId="0" applyNumberFormat="1" applyFont="1" applyFill="1" applyBorder="1" applyAlignment="1">
      <alignment horizontal="center" vertical="center"/>
    </xf>
    <xf numFmtId="165" fontId="2" fillId="0" borderId="12" xfId="0" applyNumberFormat="1" applyFont="1" applyFill="1" applyBorder="1" applyAlignment="1">
      <alignment horizontal="center" vertical="center"/>
    </xf>
    <xf numFmtId="0" fontId="1" fillId="12" borderId="10" xfId="0" applyFont="1" applyFill="1" applyBorder="1" applyAlignment="1">
      <alignment vertical="center" wrapText="1"/>
    </xf>
    <xf numFmtId="0" fontId="1" fillId="12" borderId="13" xfId="0" applyFont="1" applyFill="1" applyBorder="1" applyAlignment="1">
      <alignment vertical="center" wrapText="1"/>
    </xf>
    <xf numFmtId="165" fontId="2" fillId="0" borderId="8" xfId="0" applyNumberFormat="1" applyFont="1" applyFill="1" applyBorder="1" applyAlignment="1">
      <alignment horizontal="center" vertical="center" wrapText="1"/>
    </xf>
    <xf numFmtId="165" fontId="2" fillId="0" borderId="1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0" fillId="0" borderId="2" xfId="0" quotePrefix="1" applyFont="1" applyFill="1" applyBorder="1" applyAlignment="1">
      <alignment horizontal="center" vertical="center" wrapText="1"/>
    </xf>
    <xf numFmtId="0" fontId="0" fillId="0" borderId="3" xfId="0" applyFont="1" applyFill="1" applyBorder="1" applyAlignment="1">
      <alignment horizontal="center" vertical="center" wrapText="1"/>
    </xf>
    <xf numFmtId="0" fontId="13" fillId="0" borderId="2" xfId="0" quotePrefix="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wrapText="1"/>
    </xf>
    <xf numFmtId="0" fontId="0" fillId="0" borderId="3" xfId="0" applyFont="1" applyBorder="1" applyAlignment="1">
      <alignment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cellXfs>
  <cellStyles count="3">
    <cellStyle name="Normal" xfId="0" builtinId="0"/>
    <cellStyle name="Normal 2" xfId="1" xr:uid="{00000000-0005-0000-0000-000001000000}"/>
    <cellStyle name="Porcentaje 2" xfId="2" xr:uid="{00000000-0005-0000-0000-000002000000}"/>
  </cellStyles>
  <dxfs count="4">
    <dxf>
      <font>
        <color theme="9" tint="0.39994506668294322"/>
      </font>
    </dxf>
    <dxf>
      <font>
        <color theme="9" tint="-0.24994659260841701"/>
      </font>
    </dxf>
    <dxf>
      <font>
        <color theme="0"/>
      </font>
    </dxf>
    <dxf>
      <font>
        <color theme="9" tint="-0.499984740745262"/>
      </font>
    </dxf>
  </dxfs>
  <tableStyles count="0" defaultTableStyle="TableStyleMedium2" defaultPivotStyle="PivotStyleLight16"/>
  <colors>
    <mruColors>
      <color rgb="FFB2CCA0"/>
      <color rgb="FF6DA945"/>
      <color rgb="FFE2EFDA"/>
      <color rgb="FFA9D0A0"/>
      <color rgb="FFB2D6A0"/>
      <color rgb="FFA9D08E"/>
      <color rgb="FFC6E0B4"/>
      <color rgb="FF60943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28624690464928"/>
          <c:y val="0.17613265345218757"/>
          <c:w val="0.5755727442196934"/>
          <c:h val="0.65050445208992591"/>
        </c:manualLayout>
      </c:layout>
      <c:radarChart>
        <c:radarStyle val="marker"/>
        <c:varyColors val="0"/>
        <c:ser>
          <c:idx val="1"/>
          <c:order val="0"/>
          <c:spPr>
            <a:ln w="434975" cap="rnd" cmpd="sng">
              <a:solidFill>
                <a:srgbClr val="6DA945">
                  <a:alpha val="50000"/>
                </a:srgbClr>
              </a:solidFill>
              <a:round/>
            </a:ln>
            <a:effectLst/>
          </c:spPr>
          <c:marker>
            <c:symbol val="circle"/>
            <c:size val="5"/>
            <c:spPr>
              <a:solidFill>
                <a:schemeClr val="accent2"/>
              </a:solidFill>
              <a:ln w="9525">
                <a:solidFill>
                  <a:schemeClr val="accent2"/>
                </a:solidFill>
              </a:ln>
              <a:effectLst/>
            </c:spPr>
          </c:marker>
          <c:val>
            <c:numRef>
              <c:f>Resumen!$L$11:$L$17</c:f>
              <c:numCache>
                <c:formatCode>General</c:formatCode>
                <c:ptCount val="7"/>
                <c:pt idx="0">
                  <c:v>2.5</c:v>
                </c:pt>
                <c:pt idx="1">
                  <c:v>2.5</c:v>
                </c:pt>
                <c:pt idx="2">
                  <c:v>2.5</c:v>
                </c:pt>
                <c:pt idx="3">
                  <c:v>2.5</c:v>
                </c:pt>
                <c:pt idx="4">
                  <c:v>2.5</c:v>
                </c:pt>
                <c:pt idx="5">
                  <c:v>2.5</c:v>
                </c:pt>
                <c:pt idx="6">
                  <c:v>2.5</c:v>
                </c:pt>
              </c:numCache>
            </c:numRef>
          </c:val>
          <c:extLst>
            <c:ext xmlns:c16="http://schemas.microsoft.com/office/drawing/2014/chart" uri="{C3380CC4-5D6E-409C-BE32-E72D297353CC}">
              <c16:uniqueId val="{00000000-42A2-412E-B0A5-8B97563402E8}"/>
            </c:ext>
          </c:extLst>
        </c:ser>
        <c:ser>
          <c:idx val="0"/>
          <c:order val="1"/>
          <c:spPr>
            <a:ln w="28575" cap="rnd">
              <a:solidFill>
                <a:srgbClr val="FF0000"/>
              </a:solidFill>
              <a:round/>
            </a:ln>
            <a:effectLst/>
          </c:spPr>
          <c:marker>
            <c:symbol val="circle"/>
            <c:size val="5"/>
            <c:spPr>
              <a:solidFill>
                <a:srgbClr val="FF0000"/>
              </a:solidFill>
              <a:ln w="9525">
                <a:solidFill>
                  <a:schemeClr val="accent1"/>
                </a:solidFill>
              </a:ln>
              <a:effectLst/>
            </c:spPr>
          </c:marker>
          <c:cat>
            <c:strRef>
              <c:f>Resumen!$E$11:$E$17</c:f>
              <c:strCache>
                <c:ptCount val="7"/>
                <c:pt idx="0">
                  <c:v>A. Organización del grupo y estructura de administración</c:v>
                </c:pt>
                <c:pt idx="1">
                  <c:v>B. Gerencia estratégica</c:v>
                </c:pt>
                <c:pt idx="2">
                  <c:v>C. Administración financiera</c:v>
                </c:pt>
                <c:pt idx="3">
                  <c:v>D. Participación de los miembros y planificación de la membresía</c:v>
                </c:pt>
                <c:pt idx="4">
                  <c:v>E. Capacitación para miembros y prestación de servicios</c:v>
                </c:pt>
                <c:pt idx="5">
                  <c:v>F. Ventas y marketing</c:v>
                </c:pt>
                <c:pt idx="6">
                  <c:v>G. Sistema de Gestión Interna</c:v>
                </c:pt>
              </c:strCache>
            </c:strRef>
          </c:cat>
          <c:val>
            <c:numRef>
              <c:f>Resumen!$K$11:$K$17</c:f>
              <c:numCache>
                <c:formatCode>General</c:formatCode>
                <c:ptCount val="7"/>
                <c:pt idx="0">
                  <c:v>2</c:v>
                </c:pt>
                <c:pt idx="1">
                  <c:v>2</c:v>
                </c:pt>
                <c:pt idx="2">
                  <c:v>2</c:v>
                </c:pt>
                <c:pt idx="3">
                  <c:v>1</c:v>
                </c:pt>
                <c:pt idx="4">
                  <c:v>2</c:v>
                </c:pt>
                <c:pt idx="5">
                  <c:v>2</c:v>
                </c:pt>
                <c:pt idx="6">
                  <c:v>2</c:v>
                </c:pt>
              </c:numCache>
            </c:numRef>
          </c:val>
          <c:extLst>
            <c:ext xmlns:c16="http://schemas.microsoft.com/office/drawing/2014/chart" uri="{C3380CC4-5D6E-409C-BE32-E72D297353CC}">
              <c16:uniqueId val="{00000005-7F57-4304-BE03-FF31BC693134}"/>
            </c:ext>
          </c:extLst>
        </c:ser>
        <c:ser>
          <c:idx val="2"/>
          <c:order val="2"/>
          <c:spPr>
            <a:ln w="434975" cap="rnd">
              <a:solidFill>
                <a:srgbClr val="B2CCA0">
                  <a:alpha val="50000"/>
                </a:srgbClr>
              </a:solidFill>
              <a:round/>
            </a:ln>
            <a:effectLst/>
          </c:spPr>
          <c:marker>
            <c:symbol val="circle"/>
            <c:size val="5"/>
            <c:spPr>
              <a:solidFill>
                <a:schemeClr val="accent3"/>
              </a:solidFill>
              <a:ln w="9525">
                <a:solidFill>
                  <a:schemeClr val="accent3"/>
                </a:solidFill>
              </a:ln>
              <a:effectLst/>
            </c:spPr>
          </c:marker>
          <c:val>
            <c:numRef>
              <c:f>Resumen!$M$11:$M$17</c:f>
              <c:numCache>
                <c:formatCode>General</c:formatCode>
                <c:ptCount val="7"/>
                <c:pt idx="0">
                  <c:v>1.5</c:v>
                </c:pt>
                <c:pt idx="1">
                  <c:v>1.5</c:v>
                </c:pt>
                <c:pt idx="2">
                  <c:v>1.5</c:v>
                </c:pt>
                <c:pt idx="3">
                  <c:v>1.5</c:v>
                </c:pt>
                <c:pt idx="4">
                  <c:v>1.5</c:v>
                </c:pt>
                <c:pt idx="5">
                  <c:v>1.5</c:v>
                </c:pt>
                <c:pt idx="6">
                  <c:v>1.5</c:v>
                </c:pt>
              </c:numCache>
            </c:numRef>
          </c:val>
          <c:extLst>
            <c:ext xmlns:c16="http://schemas.microsoft.com/office/drawing/2014/chart" uri="{C3380CC4-5D6E-409C-BE32-E72D297353CC}">
              <c16:uniqueId val="{00000001-DBB3-4F89-B4B0-A9BFD941324A}"/>
            </c:ext>
          </c:extLst>
        </c:ser>
        <c:dLbls>
          <c:showLegendKey val="0"/>
          <c:showVal val="0"/>
          <c:showCatName val="0"/>
          <c:showSerName val="0"/>
          <c:showPercent val="0"/>
          <c:showBubbleSize val="0"/>
        </c:dLbls>
        <c:axId val="282354752"/>
        <c:axId val="282349264"/>
      </c:radarChart>
      <c:catAx>
        <c:axId val="282354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Abadi" panose="020B0604020202020204" pitchFamily="34" charset="0"/>
                <a:ea typeface="+mn-ea"/>
                <a:cs typeface="+mn-cs"/>
              </a:defRPr>
            </a:pPr>
            <a:endParaRPr lang="es-CR"/>
          </a:p>
        </c:txPr>
        <c:crossAx val="282349264"/>
        <c:crosses val="autoZero"/>
        <c:auto val="1"/>
        <c:lblAlgn val="ctr"/>
        <c:lblOffset val="100"/>
        <c:noMultiLvlLbl val="0"/>
      </c:catAx>
      <c:valAx>
        <c:axId val="282349264"/>
        <c:scaling>
          <c:orientation val="minMax"/>
          <c:max val="3"/>
        </c:scaling>
        <c:delete val="0"/>
        <c:axPos val="l"/>
        <c:majorGridlines>
          <c:spPr>
            <a:ln w="9525" cap="flat" cmpd="sng" algn="ctr">
              <a:solidFill>
                <a:schemeClr val="bg1">
                  <a:lumMod val="50000"/>
                </a:schemeClr>
              </a:solidFill>
              <a:round/>
            </a:ln>
            <a:effectLst/>
          </c:spPr>
        </c:majorGridlines>
        <c:numFmt formatCode="#,##0" sourceLinked="0"/>
        <c:majorTickMark val="cross"/>
        <c:minorTickMark val="none"/>
        <c:tickLblPos val="low"/>
        <c:spPr>
          <a:noFill/>
          <a:ln w="15875">
            <a:solidFill>
              <a:schemeClr val="tx1"/>
            </a:solid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R"/>
          </a:p>
        </c:txPr>
        <c:crossAx val="282354752"/>
        <c:crosses val="autoZero"/>
        <c:crossBetween val="between"/>
        <c:majorUnit val="1"/>
        <c:minorUnit val="0.2"/>
      </c:valAx>
      <c:spPr>
        <a:noFill/>
        <a:ln>
          <a:noFill/>
        </a:ln>
        <a:effectLst>
          <a:innerShdw blurRad="114300">
            <a:prstClr val="black"/>
          </a:inn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L$5"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L$7"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L$9"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fmlaLink="$L$1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L$13"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L$5"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L$11" lockText="1" noThreeD="1"/>
</file>

<file path=xl/ctrlProps/ctrlProp130.xml><?xml version="1.0" encoding="utf-8"?>
<formControlPr xmlns="http://schemas.microsoft.com/office/spreadsheetml/2009/9/main" objectType="Radio" checked="Checked"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L$7"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L$9"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L$1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L$13"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checked="Checked"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L$5"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L$7"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L$9"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fmlaLink="$L$1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L$13"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checked="Checked" lockText="1" noThreeD="1"/>
</file>

<file path=xl/ctrlProps/ctrlProp175.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L$9"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L$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L$5"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L$7"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L$7"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L$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L$11"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L$1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L$5"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L$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L$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L$1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L$13"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L$5"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firstButton="1" fmlaLink="$L$1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L$7"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fmlaLink="$L$9"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L$11"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L$13"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31874</xdr:rowOff>
    </xdr:from>
    <xdr:ext cx="2938493" cy="324623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968021"/>
          <a:ext cx="2938493" cy="32462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xdr:row>
      <xdr:rowOff>76200</xdr:rowOff>
    </xdr:from>
    <xdr:to>
      <xdr:col>20</xdr:col>
      <xdr:colOff>85725</xdr:colOff>
      <xdr:row>17</xdr:row>
      <xdr:rowOff>139699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4</xdr:row>
          <xdr:rowOff>30480</xdr:rowOff>
        </xdr:from>
        <xdr:to>
          <xdr:col>6</xdr:col>
          <xdr:colOff>2545080</xdr:colOff>
          <xdr:row>4</xdr:row>
          <xdr:rowOff>411480</xdr:rowOff>
        </xdr:to>
        <xdr:sp macro="" textlink="">
          <xdr:nvSpPr>
            <xdr:cNvPr id="2162" name="Group Box 114" hidden="1">
              <a:extLst>
                <a:ext uri="{63B3BB69-23CF-44E3-9099-C40C66FF867C}">
                  <a14:compatExt spid="_x0000_s2162"/>
                </a:ext>
                <a:ext uri="{FF2B5EF4-FFF2-40B4-BE49-F238E27FC236}">
                  <a16:creationId xmlns:a16="http://schemas.microsoft.com/office/drawing/2014/main" id="{00000000-0008-0000-0300-00007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xdr:row>
          <xdr:rowOff>38100</xdr:rowOff>
        </xdr:from>
        <xdr:to>
          <xdr:col>6</xdr:col>
          <xdr:colOff>2545080</xdr:colOff>
          <xdr:row>6</xdr:row>
          <xdr:rowOff>441960</xdr:rowOff>
        </xdr:to>
        <xdr:sp macro="" textlink="">
          <xdr:nvSpPr>
            <xdr:cNvPr id="2257" name="Group Box 209" hidden="1">
              <a:extLst>
                <a:ext uri="{63B3BB69-23CF-44E3-9099-C40C66FF867C}">
                  <a14:compatExt spid="_x0000_s2257"/>
                </a:ext>
                <a:ext uri="{FF2B5EF4-FFF2-40B4-BE49-F238E27FC236}">
                  <a16:creationId xmlns:a16="http://schemas.microsoft.com/office/drawing/2014/main" id="{00000000-0008-0000-0300-0000D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121920</xdr:rowOff>
        </xdr:from>
        <xdr:to>
          <xdr:col>3</xdr:col>
          <xdr:colOff>1531620</xdr:colOff>
          <xdr:row>6</xdr:row>
          <xdr:rowOff>350520</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300-0000D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300-0000D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2260" name="Option Button 212" descr="Option" hidden="1">
              <a:extLst>
                <a:ext uri="{63B3BB69-23CF-44E3-9099-C40C66FF867C}">
                  <a14:compatExt spid="_x0000_s2260"/>
                </a:ext>
                <a:ext uri="{FF2B5EF4-FFF2-40B4-BE49-F238E27FC236}">
                  <a16:creationId xmlns:a16="http://schemas.microsoft.com/office/drawing/2014/main" id="{00000000-0008-0000-0300-0000D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1676400</xdr:colOff>
          <xdr:row>6</xdr:row>
          <xdr:rowOff>350520</xdr:rowOff>
        </xdr:to>
        <xdr:sp macro="" textlink="">
          <xdr:nvSpPr>
            <xdr:cNvPr id="2261" name="Option Button 213" hidden="1">
              <a:extLst>
                <a:ext uri="{63B3BB69-23CF-44E3-9099-C40C66FF867C}">
                  <a14:compatExt spid="_x0000_s2261"/>
                </a:ext>
                <a:ext uri="{FF2B5EF4-FFF2-40B4-BE49-F238E27FC236}">
                  <a16:creationId xmlns:a16="http://schemas.microsoft.com/office/drawing/2014/main" id="{00000000-0008-0000-0300-0000D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12</xdr:row>
          <xdr:rowOff>38100</xdr:rowOff>
        </xdr:from>
        <xdr:to>
          <xdr:col>6</xdr:col>
          <xdr:colOff>2545080</xdr:colOff>
          <xdr:row>12</xdr:row>
          <xdr:rowOff>441960</xdr:rowOff>
        </xdr:to>
        <xdr:sp macro="" textlink="">
          <xdr:nvSpPr>
            <xdr:cNvPr id="2267" name="Group Box 219" hidden="1">
              <a:extLst>
                <a:ext uri="{63B3BB69-23CF-44E3-9099-C40C66FF867C}">
                  <a14:compatExt spid="_x0000_s2267"/>
                </a:ext>
                <a:ext uri="{FF2B5EF4-FFF2-40B4-BE49-F238E27FC236}">
                  <a16:creationId xmlns:a16="http://schemas.microsoft.com/office/drawing/2014/main" id="{00000000-0008-0000-0300-0000D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144780</xdr:rowOff>
        </xdr:from>
        <xdr:to>
          <xdr:col>3</xdr:col>
          <xdr:colOff>1531620</xdr:colOff>
          <xdr:row>12</xdr:row>
          <xdr:rowOff>373380</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300-0000D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144780</xdr:rowOff>
        </xdr:from>
        <xdr:to>
          <xdr:col>4</xdr:col>
          <xdr:colOff>1516380</xdr:colOff>
          <xdr:row>12</xdr:row>
          <xdr:rowOff>373380</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300-0000D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144780</xdr:rowOff>
        </xdr:from>
        <xdr:to>
          <xdr:col>5</xdr:col>
          <xdr:colOff>1638300</xdr:colOff>
          <xdr:row>12</xdr:row>
          <xdr:rowOff>373380</xdr:rowOff>
        </xdr:to>
        <xdr:sp macro="" textlink="">
          <xdr:nvSpPr>
            <xdr:cNvPr id="2270" name="Option Button 222" descr="Option" hidden="1">
              <a:extLst>
                <a:ext uri="{63B3BB69-23CF-44E3-9099-C40C66FF867C}">
                  <a14:compatExt spid="_x0000_s2270"/>
                </a:ext>
                <a:ext uri="{FF2B5EF4-FFF2-40B4-BE49-F238E27FC236}">
                  <a16:creationId xmlns:a16="http://schemas.microsoft.com/office/drawing/2014/main" id="{00000000-0008-0000-0300-0000D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144780</xdr:rowOff>
        </xdr:from>
        <xdr:to>
          <xdr:col>6</xdr:col>
          <xdr:colOff>1676400</xdr:colOff>
          <xdr:row>12</xdr:row>
          <xdr:rowOff>373380</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300-0000D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30480</xdr:rowOff>
        </xdr:from>
        <xdr:to>
          <xdr:col>6</xdr:col>
          <xdr:colOff>2545080</xdr:colOff>
          <xdr:row>10</xdr:row>
          <xdr:rowOff>419100</xdr:rowOff>
        </xdr:to>
        <xdr:sp macro="" textlink="">
          <xdr:nvSpPr>
            <xdr:cNvPr id="2272" name="Group Box 224" hidden="1">
              <a:extLst>
                <a:ext uri="{63B3BB69-23CF-44E3-9099-C40C66FF867C}">
                  <a14:compatExt spid="_x0000_s2272"/>
                </a:ext>
                <a:ext uri="{FF2B5EF4-FFF2-40B4-BE49-F238E27FC236}">
                  <a16:creationId xmlns:a16="http://schemas.microsoft.com/office/drawing/2014/main" id="{00000000-0008-0000-0300-0000E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121920</xdr:rowOff>
        </xdr:from>
        <xdr:to>
          <xdr:col>3</xdr:col>
          <xdr:colOff>1531620</xdr:colOff>
          <xdr:row>10</xdr:row>
          <xdr:rowOff>350520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300-0000E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300-0000E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2275" name="Option Button 227" descr="Option" hidden="1">
              <a:extLst>
                <a:ext uri="{63B3BB69-23CF-44E3-9099-C40C66FF867C}">
                  <a14:compatExt spid="_x0000_s2275"/>
                </a:ext>
                <a:ext uri="{FF2B5EF4-FFF2-40B4-BE49-F238E27FC236}">
                  <a16:creationId xmlns:a16="http://schemas.microsoft.com/office/drawing/2014/main" id="{00000000-0008-0000-0300-0000E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1676400</xdr:colOff>
          <xdr:row>10</xdr:row>
          <xdr:rowOff>350520</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300-0000E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8</xdr:row>
          <xdr:rowOff>38100</xdr:rowOff>
        </xdr:from>
        <xdr:to>
          <xdr:col>6</xdr:col>
          <xdr:colOff>2545080</xdr:colOff>
          <xdr:row>8</xdr:row>
          <xdr:rowOff>441960</xdr:rowOff>
        </xdr:to>
        <xdr:sp macro="" textlink="">
          <xdr:nvSpPr>
            <xdr:cNvPr id="2290" name="Group Box 242" hidden="1">
              <a:extLst>
                <a:ext uri="{63B3BB69-23CF-44E3-9099-C40C66FF867C}">
                  <a14:compatExt spid="_x0000_s2290"/>
                </a:ext>
                <a:ext uri="{FF2B5EF4-FFF2-40B4-BE49-F238E27FC236}">
                  <a16:creationId xmlns:a16="http://schemas.microsoft.com/office/drawing/2014/main" id="{00000000-0008-0000-0300-0000F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121920</xdr:rowOff>
        </xdr:from>
        <xdr:to>
          <xdr:col>3</xdr:col>
          <xdr:colOff>1531620</xdr:colOff>
          <xdr:row>8</xdr:row>
          <xdr:rowOff>350520</xdr:rowOff>
        </xdr:to>
        <xdr:sp macro="" textlink="">
          <xdr:nvSpPr>
            <xdr:cNvPr id="2291" name="Option Button 243" hidden="1">
              <a:extLst>
                <a:ext uri="{63B3BB69-23CF-44E3-9099-C40C66FF867C}">
                  <a14:compatExt spid="_x0000_s2291"/>
                </a:ext>
                <a:ext uri="{FF2B5EF4-FFF2-40B4-BE49-F238E27FC236}">
                  <a16:creationId xmlns:a16="http://schemas.microsoft.com/office/drawing/2014/main" id="{00000000-0008-0000-0300-0000F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2292" name="Option Button 244" hidden="1">
              <a:extLst>
                <a:ext uri="{63B3BB69-23CF-44E3-9099-C40C66FF867C}">
                  <a14:compatExt spid="_x0000_s2292"/>
                </a:ext>
                <a:ext uri="{FF2B5EF4-FFF2-40B4-BE49-F238E27FC236}">
                  <a16:creationId xmlns:a16="http://schemas.microsoft.com/office/drawing/2014/main" id="{00000000-0008-0000-0300-0000F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2293" name="Option Button 245" descr="Option" hidden="1">
              <a:extLst>
                <a:ext uri="{63B3BB69-23CF-44E3-9099-C40C66FF867C}">
                  <a14:compatExt spid="_x0000_s2293"/>
                </a:ext>
                <a:ext uri="{FF2B5EF4-FFF2-40B4-BE49-F238E27FC236}">
                  <a16:creationId xmlns:a16="http://schemas.microsoft.com/office/drawing/2014/main" id="{00000000-0008-0000-0300-0000F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1676400</xdr:colOff>
          <xdr:row>8</xdr:row>
          <xdr:rowOff>350520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300-0000F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2296" name="Option Button 248" hidden="1">
              <a:extLst>
                <a:ext uri="{63B3BB69-23CF-44E3-9099-C40C66FF867C}">
                  <a14:compatExt spid="_x0000_s2296"/>
                </a:ext>
                <a:ext uri="{FF2B5EF4-FFF2-40B4-BE49-F238E27FC236}">
                  <a16:creationId xmlns:a16="http://schemas.microsoft.com/office/drawing/2014/main" id="{00000000-0008-0000-0300-0000F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2297" name="Option Button 249" hidden="1">
              <a:extLst>
                <a:ext uri="{63B3BB69-23CF-44E3-9099-C40C66FF867C}">
                  <a14:compatExt spid="_x0000_s2297"/>
                </a:ext>
                <a:ext uri="{FF2B5EF4-FFF2-40B4-BE49-F238E27FC236}">
                  <a16:creationId xmlns:a16="http://schemas.microsoft.com/office/drawing/2014/main" id="{00000000-0008-0000-0300-0000F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2298" name="Option Button 250" descr="Option" hidden="1">
              <a:extLst>
                <a:ext uri="{63B3BB69-23CF-44E3-9099-C40C66FF867C}">
                  <a14:compatExt spid="_x0000_s2298"/>
                </a:ext>
                <a:ext uri="{FF2B5EF4-FFF2-40B4-BE49-F238E27FC236}">
                  <a16:creationId xmlns:a16="http://schemas.microsoft.com/office/drawing/2014/main" id="{00000000-0008-0000-0300-0000F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1676400</xdr:colOff>
          <xdr:row>4</xdr:row>
          <xdr:rowOff>350520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300-0000F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2514600</xdr:colOff>
          <xdr:row>4</xdr:row>
          <xdr:rowOff>419100</xdr:rowOff>
        </xdr:to>
        <xdr:sp macro="" textlink="">
          <xdr:nvSpPr>
            <xdr:cNvPr id="5221" name="Group Box 101" hidden="1">
              <a:extLst>
                <a:ext uri="{63B3BB69-23CF-44E3-9099-C40C66FF867C}">
                  <a14:compatExt spid="_x0000_s5221"/>
                </a:ext>
                <a:ext uri="{FF2B5EF4-FFF2-40B4-BE49-F238E27FC236}">
                  <a16:creationId xmlns:a16="http://schemas.microsoft.com/office/drawing/2014/main" id="{00000000-0008-0000-04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5257" name="Option Button 137" hidden="1">
              <a:extLst>
                <a:ext uri="{63B3BB69-23CF-44E3-9099-C40C66FF867C}">
                  <a14:compatExt spid="_x0000_s5257"/>
                </a:ext>
                <a:ext uri="{FF2B5EF4-FFF2-40B4-BE49-F238E27FC236}">
                  <a16:creationId xmlns:a16="http://schemas.microsoft.com/office/drawing/2014/main" id="{00000000-0008-0000-0400-00008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5258" name="Option Button 138" hidden="1">
              <a:extLst>
                <a:ext uri="{63B3BB69-23CF-44E3-9099-C40C66FF867C}">
                  <a14:compatExt spid="_x0000_s5258"/>
                </a:ext>
                <a:ext uri="{FF2B5EF4-FFF2-40B4-BE49-F238E27FC236}">
                  <a16:creationId xmlns:a16="http://schemas.microsoft.com/office/drawing/2014/main" id="{00000000-0008-0000-0400-00008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5259" name="Option Button 139" descr="Option" hidden="1">
              <a:extLst>
                <a:ext uri="{63B3BB69-23CF-44E3-9099-C40C66FF867C}">
                  <a14:compatExt spid="_x0000_s5259"/>
                </a:ext>
                <a:ext uri="{FF2B5EF4-FFF2-40B4-BE49-F238E27FC236}">
                  <a16:creationId xmlns:a16="http://schemas.microsoft.com/office/drawing/2014/main" id="{00000000-0008-0000-0400-00008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5260" name="Option Button 140" hidden="1">
              <a:extLst>
                <a:ext uri="{63B3BB69-23CF-44E3-9099-C40C66FF867C}">
                  <a14:compatExt spid="_x0000_s5260"/>
                </a:ext>
                <a:ext uri="{FF2B5EF4-FFF2-40B4-BE49-F238E27FC236}">
                  <a16:creationId xmlns:a16="http://schemas.microsoft.com/office/drawing/2014/main" id="{00000000-0008-0000-0400-00008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6</xdr:col>
          <xdr:colOff>2514600</xdr:colOff>
          <xdr:row>6</xdr:row>
          <xdr:rowOff>419100</xdr:rowOff>
        </xdr:to>
        <xdr:sp macro="" textlink="">
          <xdr:nvSpPr>
            <xdr:cNvPr id="5261" name="Group Box 141" hidden="1">
              <a:extLst>
                <a:ext uri="{63B3BB69-23CF-44E3-9099-C40C66FF867C}">
                  <a14:compatExt spid="_x0000_s5261"/>
                </a:ext>
                <a:ext uri="{FF2B5EF4-FFF2-40B4-BE49-F238E27FC236}">
                  <a16:creationId xmlns:a16="http://schemas.microsoft.com/office/drawing/2014/main" id="{00000000-0008-0000-0400-00008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5262" name="Option Button 142" hidden="1">
              <a:extLst>
                <a:ext uri="{63B3BB69-23CF-44E3-9099-C40C66FF867C}">
                  <a14:compatExt spid="_x0000_s5262"/>
                </a:ext>
                <a:ext uri="{FF2B5EF4-FFF2-40B4-BE49-F238E27FC236}">
                  <a16:creationId xmlns:a16="http://schemas.microsoft.com/office/drawing/2014/main" id="{00000000-0008-0000-0400-00008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5263" name="Option Button 143" hidden="1">
              <a:extLst>
                <a:ext uri="{63B3BB69-23CF-44E3-9099-C40C66FF867C}">
                  <a14:compatExt spid="_x0000_s5263"/>
                </a:ext>
                <a:ext uri="{FF2B5EF4-FFF2-40B4-BE49-F238E27FC236}">
                  <a16:creationId xmlns:a16="http://schemas.microsoft.com/office/drawing/2014/main" id="{00000000-0008-0000-0400-00008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5264" name="Option Button 144" descr="Option" hidden="1">
              <a:extLst>
                <a:ext uri="{63B3BB69-23CF-44E3-9099-C40C66FF867C}">
                  <a14:compatExt spid="_x0000_s5264"/>
                </a:ext>
                <a:ext uri="{FF2B5EF4-FFF2-40B4-BE49-F238E27FC236}">
                  <a16:creationId xmlns:a16="http://schemas.microsoft.com/office/drawing/2014/main" id="{00000000-0008-0000-0400-00009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5265" name="Option Button 145" hidden="1">
              <a:extLst>
                <a:ext uri="{63B3BB69-23CF-44E3-9099-C40C66FF867C}">
                  <a14:compatExt spid="_x0000_s5265"/>
                </a:ext>
                <a:ext uri="{FF2B5EF4-FFF2-40B4-BE49-F238E27FC236}">
                  <a16:creationId xmlns:a16="http://schemas.microsoft.com/office/drawing/2014/main" id="{00000000-0008-0000-0400-00009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38100</xdr:rowOff>
        </xdr:from>
        <xdr:to>
          <xdr:col>6</xdr:col>
          <xdr:colOff>2514600</xdr:colOff>
          <xdr:row>8</xdr:row>
          <xdr:rowOff>419100</xdr:rowOff>
        </xdr:to>
        <xdr:sp macro="" textlink="">
          <xdr:nvSpPr>
            <xdr:cNvPr id="5266" name="Group Box 146" hidden="1">
              <a:extLst>
                <a:ext uri="{63B3BB69-23CF-44E3-9099-C40C66FF867C}">
                  <a14:compatExt spid="_x0000_s5266"/>
                </a:ext>
                <a:ext uri="{FF2B5EF4-FFF2-40B4-BE49-F238E27FC236}">
                  <a16:creationId xmlns:a16="http://schemas.microsoft.com/office/drawing/2014/main" id="{00000000-0008-0000-0400-00009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5267" name="Option Button 147" hidden="1">
              <a:extLst>
                <a:ext uri="{63B3BB69-23CF-44E3-9099-C40C66FF867C}">
                  <a14:compatExt spid="_x0000_s5267"/>
                </a:ext>
                <a:ext uri="{FF2B5EF4-FFF2-40B4-BE49-F238E27FC236}">
                  <a16:creationId xmlns:a16="http://schemas.microsoft.com/office/drawing/2014/main" id="{00000000-0008-0000-0400-00009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5268" name="Option Button 148" hidden="1">
              <a:extLst>
                <a:ext uri="{63B3BB69-23CF-44E3-9099-C40C66FF867C}">
                  <a14:compatExt spid="_x0000_s5268"/>
                </a:ext>
                <a:ext uri="{FF2B5EF4-FFF2-40B4-BE49-F238E27FC236}">
                  <a16:creationId xmlns:a16="http://schemas.microsoft.com/office/drawing/2014/main" id="{00000000-0008-0000-0400-00009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5269" name="Option Button 149" descr="Option" hidden="1">
              <a:extLst>
                <a:ext uri="{63B3BB69-23CF-44E3-9099-C40C66FF867C}">
                  <a14:compatExt spid="_x0000_s5269"/>
                </a:ext>
                <a:ext uri="{FF2B5EF4-FFF2-40B4-BE49-F238E27FC236}">
                  <a16:creationId xmlns:a16="http://schemas.microsoft.com/office/drawing/2014/main" id="{00000000-0008-0000-0400-00009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5270" name="Option Button 150" hidden="1">
              <a:extLst>
                <a:ext uri="{63B3BB69-23CF-44E3-9099-C40C66FF867C}">
                  <a14:compatExt spid="_x0000_s5270"/>
                </a:ext>
                <a:ext uri="{FF2B5EF4-FFF2-40B4-BE49-F238E27FC236}">
                  <a16:creationId xmlns:a16="http://schemas.microsoft.com/office/drawing/2014/main" id="{00000000-0008-0000-0400-00009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38100</xdr:rowOff>
        </xdr:from>
        <xdr:to>
          <xdr:col>6</xdr:col>
          <xdr:colOff>2514600</xdr:colOff>
          <xdr:row>10</xdr:row>
          <xdr:rowOff>419100</xdr:rowOff>
        </xdr:to>
        <xdr:sp macro="" textlink="">
          <xdr:nvSpPr>
            <xdr:cNvPr id="5271" name="Group Box 151" hidden="1">
              <a:extLst>
                <a:ext uri="{63B3BB69-23CF-44E3-9099-C40C66FF867C}">
                  <a14:compatExt spid="_x0000_s5271"/>
                </a:ext>
                <a:ext uri="{FF2B5EF4-FFF2-40B4-BE49-F238E27FC236}">
                  <a16:creationId xmlns:a16="http://schemas.microsoft.com/office/drawing/2014/main" id="{00000000-0008-0000-0400-00009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5272" name="Option Button 152" hidden="1">
              <a:extLst>
                <a:ext uri="{63B3BB69-23CF-44E3-9099-C40C66FF867C}">
                  <a14:compatExt spid="_x0000_s5272"/>
                </a:ext>
                <a:ext uri="{FF2B5EF4-FFF2-40B4-BE49-F238E27FC236}">
                  <a16:creationId xmlns:a16="http://schemas.microsoft.com/office/drawing/2014/main" id="{00000000-0008-0000-0400-00009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5273" name="Option Button 153" hidden="1">
              <a:extLst>
                <a:ext uri="{63B3BB69-23CF-44E3-9099-C40C66FF867C}">
                  <a14:compatExt spid="_x0000_s5273"/>
                </a:ext>
                <a:ext uri="{FF2B5EF4-FFF2-40B4-BE49-F238E27FC236}">
                  <a16:creationId xmlns:a16="http://schemas.microsoft.com/office/drawing/2014/main" id="{00000000-0008-0000-0400-00009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5274" name="Option Button 154" descr="Option" hidden="1">
              <a:extLst>
                <a:ext uri="{63B3BB69-23CF-44E3-9099-C40C66FF867C}">
                  <a14:compatExt spid="_x0000_s5274"/>
                </a:ext>
                <a:ext uri="{FF2B5EF4-FFF2-40B4-BE49-F238E27FC236}">
                  <a16:creationId xmlns:a16="http://schemas.microsoft.com/office/drawing/2014/main" id="{00000000-0008-0000-0400-00009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5275" name="Option Button 155" hidden="1">
              <a:extLst>
                <a:ext uri="{63B3BB69-23CF-44E3-9099-C40C66FF867C}">
                  <a14:compatExt spid="_x0000_s5275"/>
                </a:ext>
                <a:ext uri="{FF2B5EF4-FFF2-40B4-BE49-F238E27FC236}">
                  <a16:creationId xmlns:a16="http://schemas.microsoft.com/office/drawing/2014/main" id="{00000000-0008-0000-04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6</xdr:col>
          <xdr:colOff>2514600</xdr:colOff>
          <xdr:row>12</xdr:row>
          <xdr:rowOff>419100</xdr:rowOff>
        </xdr:to>
        <xdr:sp macro="" textlink="">
          <xdr:nvSpPr>
            <xdr:cNvPr id="5276" name="Group Box 156" hidden="1">
              <a:extLst>
                <a:ext uri="{63B3BB69-23CF-44E3-9099-C40C66FF867C}">
                  <a14:compatExt spid="_x0000_s5276"/>
                </a:ext>
                <a:ext uri="{FF2B5EF4-FFF2-40B4-BE49-F238E27FC236}">
                  <a16:creationId xmlns:a16="http://schemas.microsoft.com/office/drawing/2014/main" id="{00000000-0008-0000-0400-00009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5277" name="Option Button 157" hidden="1">
              <a:extLst>
                <a:ext uri="{63B3BB69-23CF-44E3-9099-C40C66FF867C}">
                  <a14:compatExt spid="_x0000_s5277"/>
                </a:ext>
                <a:ext uri="{FF2B5EF4-FFF2-40B4-BE49-F238E27FC236}">
                  <a16:creationId xmlns:a16="http://schemas.microsoft.com/office/drawing/2014/main" id="{00000000-0008-0000-0400-00009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5278" name="Option Button 158" hidden="1">
              <a:extLst>
                <a:ext uri="{63B3BB69-23CF-44E3-9099-C40C66FF867C}">
                  <a14:compatExt spid="_x0000_s5278"/>
                </a:ext>
                <a:ext uri="{FF2B5EF4-FFF2-40B4-BE49-F238E27FC236}">
                  <a16:creationId xmlns:a16="http://schemas.microsoft.com/office/drawing/2014/main" id="{00000000-0008-0000-0400-00009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5279" name="Option Button 159" descr="Option" hidden="1">
              <a:extLst>
                <a:ext uri="{63B3BB69-23CF-44E3-9099-C40C66FF867C}">
                  <a14:compatExt spid="_x0000_s5279"/>
                </a:ext>
                <a:ext uri="{FF2B5EF4-FFF2-40B4-BE49-F238E27FC236}">
                  <a16:creationId xmlns:a16="http://schemas.microsoft.com/office/drawing/2014/main" id="{00000000-0008-0000-0400-00009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5280" name="Option Button 160" hidden="1">
              <a:extLst>
                <a:ext uri="{63B3BB69-23CF-44E3-9099-C40C66FF867C}">
                  <a14:compatExt spid="_x0000_s5280"/>
                </a:ext>
                <a:ext uri="{FF2B5EF4-FFF2-40B4-BE49-F238E27FC236}">
                  <a16:creationId xmlns:a16="http://schemas.microsoft.com/office/drawing/2014/main" id="{00000000-0008-0000-0400-0000A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2514600</xdr:colOff>
          <xdr:row>4</xdr:row>
          <xdr:rowOff>419100</xdr:rowOff>
        </xdr:to>
        <xdr:sp macro="" textlink="">
          <xdr:nvSpPr>
            <xdr:cNvPr id="7255" name="Group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7256" name="Option Button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7257" name="Option Button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7258" name="Option Button 90" descr="Option"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7259" name="Option Button 91" hidden="1">
              <a:extLst>
                <a:ext uri="{63B3BB69-23CF-44E3-9099-C40C66FF867C}">
                  <a14:compatExt spid="_x0000_s7259"/>
                </a:ext>
                <a:ext uri="{FF2B5EF4-FFF2-40B4-BE49-F238E27FC236}">
                  <a16:creationId xmlns:a16="http://schemas.microsoft.com/office/drawing/2014/main" id="{00000000-0008-0000-05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6</xdr:col>
          <xdr:colOff>2514600</xdr:colOff>
          <xdr:row>6</xdr:row>
          <xdr:rowOff>419100</xdr:rowOff>
        </xdr:to>
        <xdr:sp macro="" textlink="">
          <xdr:nvSpPr>
            <xdr:cNvPr id="7260" name="Group Box 92" hidden="1">
              <a:extLst>
                <a:ext uri="{63B3BB69-23CF-44E3-9099-C40C66FF867C}">
                  <a14:compatExt spid="_x0000_s7260"/>
                </a:ext>
                <a:ext uri="{FF2B5EF4-FFF2-40B4-BE49-F238E27FC236}">
                  <a16:creationId xmlns:a16="http://schemas.microsoft.com/office/drawing/2014/main" id="{00000000-0008-0000-0500-00005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7261" name="Option Button 93" hidden="1">
              <a:extLst>
                <a:ext uri="{63B3BB69-23CF-44E3-9099-C40C66FF867C}">
                  <a14:compatExt spid="_x0000_s7261"/>
                </a:ext>
                <a:ext uri="{FF2B5EF4-FFF2-40B4-BE49-F238E27FC236}">
                  <a16:creationId xmlns:a16="http://schemas.microsoft.com/office/drawing/2014/main" id="{00000000-0008-0000-0500-00005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7262" name="Option Button 94" hidden="1">
              <a:extLst>
                <a:ext uri="{63B3BB69-23CF-44E3-9099-C40C66FF867C}">
                  <a14:compatExt spid="_x0000_s7262"/>
                </a:ext>
                <a:ext uri="{FF2B5EF4-FFF2-40B4-BE49-F238E27FC236}">
                  <a16:creationId xmlns:a16="http://schemas.microsoft.com/office/drawing/2014/main" id="{00000000-0008-0000-0500-00005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7263" name="Option Button 95" descr="Option" hidden="1">
              <a:extLst>
                <a:ext uri="{63B3BB69-23CF-44E3-9099-C40C66FF867C}">
                  <a14:compatExt spid="_x0000_s7263"/>
                </a:ext>
                <a:ext uri="{FF2B5EF4-FFF2-40B4-BE49-F238E27FC236}">
                  <a16:creationId xmlns:a16="http://schemas.microsoft.com/office/drawing/2014/main" id="{00000000-0008-0000-0500-00005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7264" name="Option Button 96" hidden="1">
              <a:extLst>
                <a:ext uri="{63B3BB69-23CF-44E3-9099-C40C66FF867C}">
                  <a14:compatExt spid="_x0000_s7264"/>
                </a:ext>
                <a:ext uri="{FF2B5EF4-FFF2-40B4-BE49-F238E27FC236}">
                  <a16:creationId xmlns:a16="http://schemas.microsoft.com/office/drawing/2014/main" id="{00000000-0008-0000-0500-00006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38100</xdr:rowOff>
        </xdr:from>
        <xdr:to>
          <xdr:col>6</xdr:col>
          <xdr:colOff>2514600</xdr:colOff>
          <xdr:row>8</xdr:row>
          <xdr:rowOff>419100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5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7266" name="Option Button 98" hidden="1">
              <a:extLst>
                <a:ext uri="{63B3BB69-23CF-44E3-9099-C40C66FF867C}">
                  <a14:compatExt spid="_x0000_s7266"/>
                </a:ext>
                <a:ext uri="{FF2B5EF4-FFF2-40B4-BE49-F238E27FC236}">
                  <a16:creationId xmlns:a16="http://schemas.microsoft.com/office/drawing/2014/main" id="{00000000-0008-0000-0500-00006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7267" name="Option Button 99" hidden="1">
              <a:extLst>
                <a:ext uri="{63B3BB69-23CF-44E3-9099-C40C66FF867C}">
                  <a14:compatExt spid="_x0000_s7267"/>
                </a:ext>
                <a:ext uri="{FF2B5EF4-FFF2-40B4-BE49-F238E27FC236}">
                  <a16:creationId xmlns:a16="http://schemas.microsoft.com/office/drawing/2014/main" id="{00000000-0008-0000-0500-00006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7268" name="Option Button 100" descr="Option" hidden="1">
              <a:extLst>
                <a:ext uri="{63B3BB69-23CF-44E3-9099-C40C66FF867C}">
                  <a14:compatExt spid="_x0000_s7268"/>
                </a:ext>
                <a:ext uri="{FF2B5EF4-FFF2-40B4-BE49-F238E27FC236}">
                  <a16:creationId xmlns:a16="http://schemas.microsoft.com/office/drawing/2014/main" id="{00000000-0008-0000-05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7269" name="Option Button 101" hidden="1">
              <a:extLst>
                <a:ext uri="{63B3BB69-23CF-44E3-9099-C40C66FF867C}">
                  <a14:compatExt spid="_x0000_s7269"/>
                </a:ext>
                <a:ext uri="{FF2B5EF4-FFF2-40B4-BE49-F238E27FC236}">
                  <a16:creationId xmlns:a16="http://schemas.microsoft.com/office/drawing/2014/main" id="{00000000-0008-0000-05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38100</xdr:rowOff>
        </xdr:from>
        <xdr:to>
          <xdr:col>6</xdr:col>
          <xdr:colOff>2514600</xdr:colOff>
          <xdr:row>10</xdr:row>
          <xdr:rowOff>419100</xdr:rowOff>
        </xdr:to>
        <xdr:sp macro="" textlink="">
          <xdr:nvSpPr>
            <xdr:cNvPr id="7270" name="Group Box 102" hidden="1">
              <a:extLst>
                <a:ext uri="{63B3BB69-23CF-44E3-9099-C40C66FF867C}">
                  <a14:compatExt spid="_x0000_s7270"/>
                </a:ext>
                <a:ext uri="{FF2B5EF4-FFF2-40B4-BE49-F238E27FC236}">
                  <a16:creationId xmlns:a16="http://schemas.microsoft.com/office/drawing/2014/main" id="{00000000-0008-0000-05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7271" name="Option Button 103" hidden="1">
              <a:extLst>
                <a:ext uri="{63B3BB69-23CF-44E3-9099-C40C66FF867C}">
                  <a14:compatExt spid="_x0000_s7271"/>
                </a:ext>
                <a:ext uri="{FF2B5EF4-FFF2-40B4-BE49-F238E27FC236}">
                  <a16:creationId xmlns:a16="http://schemas.microsoft.com/office/drawing/2014/main" id="{00000000-0008-0000-05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7272" name="Option Button 104" hidden="1">
              <a:extLst>
                <a:ext uri="{63B3BB69-23CF-44E3-9099-C40C66FF867C}">
                  <a14:compatExt spid="_x0000_s7272"/>
                </a:ext>
                <a:ext uri="{FF2B5EF4-FFF2-40B4-BE49-F238E27FC236}">
                  <a16:creationId xmlns:a16="http://schemas.microsoft.com/office/drawing/2014/main" id="{00000000-0008-0000-0500-00006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7273" name="Option Button 105" descr="Option" hidden="1">
              <a:extLst>
                <a:ext uri="{63B3BB69-23CF-44E3-9099-C40C66FF867C}">
                  <a14:compatExt spid="_x0000_s7273"/>
                </a:ext>
                <a:ext uri="{FF2B5EF4-FFF2-40B4-BE49-F238E27FC236}">
                  <a16:creationId xmlns:a16="http://schemas.microsoft.com/office/drawing/2014/main" id="{00000000-0008-0000-0500-00006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7274" name="Option Button 106" hidden="1">
              <a:extLst>
                <a:ext uri="{63B3BB69-23CF-44E3-9099-C40C66FF867C}">
                  <a14:compatExt spid="_x0000_s7274"/>
                </a:ext>
                <a:ext uri="{FF2B5EF4-FFF2-40B4-BE49-F238E27FC236}">
                  <a16:creationId xmlns:a16="http://schemas.microsoft.com/office/drawing/2014/main" id="{00000000-0008-0000-0500-00006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6</xdr:col>
          <xdr:colOff>2514600</xdr:colOff>
          <xdr:row>12</xdr:row>
          <xdr:rowOff>419100</xdr:rowOff>
        </xdr:to>
        <xdr:sp macro="" textlink="">
          <xdr:nvSpPr>
            <xdr:cNvPr id="7275" name="Group Box 107" hidden="1">
              <a:extLst>
                <a:ext uri="{63B3BB69-23CF-44E3-9099-C40C66FF867C}">
                  <a14:compatExt spid="_x0000_s7275"/>
                </a:ext>
                <a:ext uri="{FF2B5EF4-FFF2-40B4-BE49-F238E27FC236}">
                  <a16:creationId xmlns:a16="http://schemas.microsoft.com/office/drawing/2014/main" id="{00000000-0008-0000-0500-00006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7276" name="Option Button 108" hidden="1">
              <a:extLst>
                <a:ext uri="{63B3BB69-23CF-44E3-9099-C40C66FF867C}">
                  <a14:compatExt spid="_x0000_s7276"/>
                </a:ext>
                <a:ext uri="{FF2B5EF4-FFF2-40B4-BE49-F238E27FC236}">
                  <a16:creationId xmlns:a16="http://schemas.microsoft.com/office/drawing/2014/main" id="{00000000-0008-0000-0500-00006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7277" name="Option Button 109" hidden="1">
              <a:extLst>
                <a:ext uri="{63B3BB69-23CF-44E3-9099-C40C66FF867C}">
                  <a14:compatExt spid="_x0000_s7277"/>
                </a:ext>
                <a:ext uri="{FF2B5EF4-FFF2-40B4-BE49-F238E27FC236}">
                  <a16:creationId xmlns:a16="http://schemas.microsoft.com/office/drawing/2014/main" id="{00000000-0008-0000-0500-00006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7278" name="Option Button 110" descr="Option" hidden="1">
              <a:extLst>
                <a:ext uri="{63B3BB69-23CF-44E3-9099-C40C66FF867C}">
                  <a14:compatExt spid="_x0000_s7278"/>
                </a:ext>
                <a:ext uri="{FF2B5EF4-FFF2-40B4-BE49-F238E27FC236}">
                  <a16:creationId xmlns:a16="http://schemas.microsoft.com/office/drawing/2014/main" id="{00000000-0008-0000-0500-00006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7279" name="Option Button 111" hidden="1">
              <a:extLst>
                <a:ext uri="{63B3BB69-23CF-44E3-9099-C40C66FF867C}">
                  <a14:compatExt spid="_x0000_s7279"/>
                </a:ext>
                <a:ext uri="{FF2B5EF4-FFF2-40B4-BE49-F238E27FC236}">
                  <a16:creationId xmlns:a16="http://schemas.microsoft.com/office/drawing/2014/main" id="{00000000-0008-0000-0500-00006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2552700</xdr:colOff>
          <xdr:row>4</xdr:row>
          <xdr:rowOff>419100</xdr:rowOff>
        </xdr:to>
        <xdr:sp macro="" textlink="">
          <xdr:nvSpPr>
            <xdr:cNvPr id="6230" name="Group Box 86" hidden="1">
              <a:extLst>
                <a:ext uri="{63B3BB69-23CF-44E3-9099-C40C66FF867C}">
                  <a14:compatExt spid="_x0000_s6230"/>
                </a:ext>
                <a:ext uri="{FF2B5EF4-FFF2-40B4-BE49-F238E27FC236}">
                  <a16:creationId xmlns:a16="http://schemas.microsoft.com/office/drawing/2014/main" id="{00000000-0008-0000-0600-00005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6231" name="Option Button 87" hidden="1">
              <a:extLst>
                <a:ext uri="{63B3BB69-23CF-44E3-9099-C40C66FF867C}">
                  <a14:compatExt spid="_x0000_s6231"/>
                </a:ext>
                <a:ext uri="{FF2B5EF4-FFF2-40B4-BE49-F238E27FC236}">
                  <a16:creationId xmlns:a16="http://schemas.microsoft.com/office/drawing/2014/main" id="{00000000-0008-0000-0600-00005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600-00005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6233" name="Option Button 89" descr="Option" hidden="1">
              <a:extLst>
                <a:ext uri="{63B3BB69-23CF-44E3-9099-C40C66FF867C}">
                  <a14:compatExt spid="_x0000_s6233"/>
                </a:ext>
                <a:ext uri="{FF2B5EF4-FFF2-40B4-BE49-F238E27FC236}">
                  <a16:creationId xmlns:a16="http://schemas.microsoft.com/office/drawing/2014/main" id="{00000000-0008-0000-0600-00005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600-00005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xdr:row>
          <xdr:rowOff>30480</xdr:rowOff>
        </xdr:from>
        <xdr:to>
          <xdr:col>6</xdr:col>
          <xdr:colOff>2545080</xdr:colOff>
          <xdr:row>6</xdr:row>
          <xdr:rowOff>411480</xdr:rowOff>
        </xdr:to>
        <xdr:sp macro="" textlink="">
          <xdr:nvSpPr>
            <xdr:cNvPr id="6235" name="Group Box 91" hidden="1">
              <a:extLst>
                <a:ext uri="{63B3BB69-23CF-44E3-9099-C40C66FF867C}">
                  <a14:compatExt spid="_x0000_s6235"/>
                </a:ext>
                <a:ext uri="{FF2B5EF4-FFF2-40B4-BE49-F238E27FC236}">
                  <a16:creationId xmlns:a16="http://schemas.microsoft.com/office/drawing/2014/main" id="{00000000-0008-0000-0600-00005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6236" name="Option Button 92" hidden="1">
              <a:extLst>
                <a:ext uri="{63B3BB69-23CF-44E3-9099-C40C66FF867C}">
                  <a14:compatExt spid="_x0000_s6236"/>
                </a:ext>
                <a:ext uri="{FF2B5EF4-FFF2-40B4-BE49-F238E27FC236}">
                  <a16:creationId xmlns:a16="http://schemas.microsoft.com/office/drawing/2014/main" id="{00000000-0008-0000-0600-00005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600-00005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6238" name="Option Button 94" descr="Option" hidden="1">
              <a:extLst>
                <a:ext uri="{63B3BB69-23CF-44E3-9099-C40C66FF867C}">
                  <a14:compatExt spid="_x0000_s6238"/>
                </a:ext>
                <a:ext uri="{FF2B5EF4-FFF2-40B4-BE49-F238E27FC236}">
                  <a16:creationId xmlns:a16="http://schemas.microsoft.com/office/drawing/2014/main" id="{00000000-0008-0000-0600-00005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600-00005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xdr:row>
          <xdr:rowOff>38100</xdr:rowOff>
        </xdr:from>
        <xdr:to>
          <xdr:col>6</xdr:col>
          <xdr:colOff>2545080</xdr:colOff>
          <xdr:row>8</xdr:row>
          <xdr:rowOff>419100</xdr:rowOff>
        </xdr:to>
        <xdr:sp macro="" textlink="">
          <xdr:nvSpPr>
            <xdr:cNvPr id="6240" name="Group Box 96" hidden="1">
              <a:extLst>
                <a:ext uri="{63B3BB69-23CF-44E3-9099-C40C66FF867C}">
                  <a14:compatExt spid="_x0000_s6240"/>
                </a:ext>
                <a:ext uri="{FF2B5EF4-FFF2-40B4-BE49-F238E27FC236}">
                  <a16:creationId xmlns:a16="http://schemas.microsoft.com/office/drawing/2014/main" id="{00000000-0008-0000-0600-00006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00000000-0008-0000-0600-00006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600-00006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6243" name="Option Button 99" descr="Option" hidden="1">
              <a:extLst>
                <a:ext uri="{63B3BB69-23CF-44E3-9099-C40C66FF867C}">
                  <a14:compatExt spid="_x0000_s6243"/>
                </a:ext>
                <a:ext uri="{FF2B5EF4-FFF2-40B4-BE49-F238E27FC236}">
                  <a16:creationId xmlns:a16="http://schemas.microsoft.com/office/drawing/2014/main" id="{00000000-0008-0000-0600-00006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600-00006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38100</xdr:rowOff>
        </xdr:from>
        <xdr:to>
          <xdr:col>6</xdr:col>
          <xdr:colOff>2545080</xdr:colOff>
          <xdr:row>10</xdr:row>
          <xdr:rowOff>419100</xdr:rowOff>
        </xdr:to>
        <xdr:sp macro="" textlink="">
          <xdr:nvSpPr>
            <xdr:cNvPr id="6245" name="Group Box 101" hidden="1">
              <a:extLst>
                <a:ext uri="{63B3BB69-23CF-44E3-9099-C40C66FF867C}">
                  <a14:compatExt spid="_x0000_s6245"/>
                </a:ext>
                <a:ext uri="{FF2B5EF4-FFF2-40B4-BE49-F238E27FC236}">
                  <a16:creationId xmlns:a16="http://schemas.microsoft.com/office/drawing/2014/main" id="{00000000-0008-0000-0600-00006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6246" name="Option Button 102" hidden="1">
              <a:extLst>
                <a:ext uri="{63B3BB69-23CF-44E3-9099-C40C66FF867C}">
                  <a14:compatExt spid="_x0000_s6246"/>
                </a:ext>
                <a:ext uri="{FF2B5EF4-FFF2-40B4-BE49-F238E27FC236}">
                  <a16:creationId xmlns:a16="http://schemas.microsoft.com/office/drawing/2014/main" id="{00000000-0008-0000-0600-00006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6247" name="Option Button 103" hidden="1">
              <a:extLst>
                <a:ext uri="{63B3BB69-23CF-44E3-9099-C40C66FF867C}">
                  <a14:compatExt spid="_x0000_s6247"/>
                </a:ext>
                <a:ext uri="{FF2B5EF4-FFF2-40B4-BE49-F238E27FC236}">
                  <a16:creationId xmlns:a16="http://schemas.microsoft.com/office/drawing/2014/main" id="{00000000-0008-0000-0600-00006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6248" name="Option Button 104" descr="Option" hidden="1">
              <a:extLst>
                <a:ext uri="{63B3BB69-23CF-44E3-9099-C40C66FF867C}">
                  <a14:compatExt spid="_x0000_s6248"/>
                </a:ext>
                <a:ext uri="{FF2B5EF4-FFF2-40B4-BE49-F238E27FC236}">
                  <a16:creationId xmlns:a16="http://schemas.microsoft.com/office/drawing/2014/main" id="{00000000-0008-0000-0600-00006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00000000-0008-0000-0600-00006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12</xdr:row>
          <xdr:rowOff>38100</xdr:rowOff>
        </xdr:from>
        <xdr:to>
          <xdr:col>6</xdr:col>
          <xdr:colOff>2552700</xdr:colOff>
          <xdr:row>12</xdr:row>
          <xdr:rowOff>419100</xdr:rowOff>
        </xdr:to>
        <xdr:sp macro="" textlink="">
          <xdr:nvSpPr>
            <xdr:cNvPr id="6250" name="Group Box 106" hidden="1">
              <a:extLst>
                <a:ext uri="{63B3BB69-23CF-44E3-9099-C40C66FF867C}">
                  <a14:compatExt spid="_x0000_s6250"/>
                </a:ext>
                <a:ext uri="{FF2B5EF4-FFF2-40B4-BE49-F238E27FC236}">
                  <a16:creationId xmlns:a16="http://schemas.microsoft.com/office/drawing/2014/main" id="{00000000-0008-0000-0600-00006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00000000-0008-0000-0600-00006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600-00006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6253" name="Option Button 109" descr="Option" hidden="1">
              <a:extLst>
                <a:ext uri="{63B3BB69-23CF-44E3-9099-C40C66FF867C}">
                  <a14:compatExt spid="_x0000_s6253"/>
                </a:ext>
                <a:ext uri="{FF2B5EF4-FFF2-40B4-BE49-F238E27FC236}">
                  <a16:creationId xmlns:a16="http://schemas.microsoft.com/office/drawing/2014/main" id="{00000000-0008-0000-0600-00006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600-00006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2552700</xdr:colOff>
          <xdr:row>4</xdr:row>
          <xdr:rowOff>419100</xdr:rowOff>
        </xdr:to>
        <xdr:sp macro="" textlink="">
          <xdr:nvSpPr>
            <xdr:cNvPr id="9361" name="Group Box 145" hidden="1">
              <a:extLst>
                <a:ext uri="{63B3BB69-23CF-44E3-9099-C40C66FF867C}">
                  <a14:compatExt spid="_x0000_s9361"/>
                </a:ext>
                <a:ext uri="{FF2B5EF4-FFF2-40B4-BE49-F238E27FC236}">
                  <a16:creationId xmlns:a16="http://schemas.microsoft.com/office/drawing/2014/main" id="{00000000-0008-0000-0700-00009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700-00009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700-00009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9364" name="Option Button 148" descr="Option" hidden="1">
              <a:extLst>
                <a:ext uri="{63B3BB69-23CF-44E3-9099-C40C66FF867C}">
                  <a14:compatExt spid="_x0000_s9364"/>
                </a:ext>
                <a:ext uri="{FF2B5EF4-FFF2-40B4-BE49-F238E27FC236}">
                  <a16:creationId xmlns:a16="http://schemas.microsoft.com/office/drawing/2014/main" id="{00000000-0008-0000-0700-00009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700-00009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6</xdr:col>
          <xdr:colOff>2552700</xdr:colOff>
          <xdr:row>6</xdr:row>
          <xdr:rowOff>419100</xdr:rowOff>
        </xdr:to>
        <xdr:sp macro="" textlink="">
          <xdr:nvSpPr>
            <xdr:cNvPr id="9366" name="Group Box 150" hidden="1">
              <a:extLst>
                <a:ext uri="{63B3BB69-23CF-44E3-9099-C40C66FF867C}">
                  <a14:compatExt spid="_x0000_s9366"/>
                </a:ext>
                <a:ext uri="{FF2B5EF4-FFF2-40B4-BE49-F238E27FC236}">
                  <a16:creationId xmlns:a16="http://schemas.microsoft.com/office/drawing/2014/main" id="{00000000-0008-0000-0700-00009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700-00009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700-00009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9369" name="Option Button 153" descr="Option" hidden="1">
              <a:extLst>
                <a:ext uri="{63B3BB69-23CF-44E3-9099-C40C66FF867C}">
                  <a14:compatExt spid="_x0000_s9369"/>
                </a:ext>
                <a:ext uri="{FF2B5EF4-FFF2-40B4-BE49-F238E27FC236}">
                  <a16:creationId xmlns:a16="http://schemas.microsoft.com/office/drawing/2014/main" id="{00000000-0008-0000-0700-00009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700-00009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38100</xdr:rowOff>
        </xdr:from>
        <xdr:to>
          <xdr:col>6</xdr:col>
          <xdr:colOff>2552700</xdr:colOff>
          <xdr:row>8</xdr:row>
          <xdr:rowOff>419100</xdr:rowOff>
        </xdr:to>
        <xdr:sp macro="" textlink="">
          <xdr:nvSpPr>
            <xdr:cNvPr id="9371" name="Group Box 155" hidden="1">
              <a:extLst>
                <a:ext uri="{63B3BB69-23CF-44E3-9099-C40C66FF867C}">
                  <a14:compatExt spid="_x0000_s9371"/>
                </a:ext>
                <a:ext uri="{FF2B5EF4-FFF2-40B4-BE49-F238E27FC236}">
                  <a16:creationId xmlns:a16="http://schemas.microsoft.com/office/drawing/2014/main" id="{00000000-0008-0000-0700-00009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9372" name="Option Button 156" hidden="1">
              <a:extLst>
                <a:ext uri="{63B3BB69-23CF-44E3-9099-C40C66FF867C}">
                  <a14:compatExt spid="_x0000_s9372"/>
                </a:ext>
                <a:ext uri="{FF2B5EF4-FFF2-40B4-BE49-F238E27FC236}">
                  <a16:creationId xmlns:a16="http://schemas.microsoft.com/office/drawing/2014/main" id="{00000000-0008-0000-0700-00009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9373" name="Option Button 157" hidden="1">
              <a:extLst>
                <a:ext uri="{63B3BB69-23CF-44E3-9099-C40C66FF867C}">
                  <a14:compatExt spid="_x0000_s9373"/>
                </a:ext>
                <a:ext uri="{FF2B5EF4-FFF2-40B4-BE49-F238E27FC236}">
                  <a16:creationId xmlns:a16="http://schemas.microsoft.com/office/drawing/2014/main" id="{00000000-0008-0000-0700-00009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9374" name="Option Button 158" descr="Option" hidden="1">
              <a:extLst>
                <a:ext uri="{63B3BB69-23CF-44E3-9099-C40C66FF867C}">
                  <a14:compatExt spid="_x0000_s9374"/>
                </a:ext>
                <a:ext uri="{FF2B5EF4-FFF2-40B4-BE49-F238E27FC236}">
                  <a16:creationId xmlns:a16="http://schemas.microsoft.com/office/drawing/2014/main" id="{00000000-0008-0000-0700-00009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9375" name="Option Button 159" hidden="1">
              <a:extLst>
                <a:ext uri="{63B3BB69-23CF-44E3-9099-C40C66FF867C}">
                  <a14:compatExt spid="_x0000_s9375"/>
                </a:ext>
                <a:ext uri="{FF2B5EF4-FFF2-40B4-BE49-F238E27FC236}">
                  <a16:creationId xmlns:a16="http://schemas.microsoft.com/office/drawing/2014/main" id="{00000000-0008-0000-0700-00009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38100</xdr:rowOff>
        </xdr:from>
        <xdr:to>
          <xdr:col>6</xdr:col>
          <xdr:colOff>2552700</xdr:colOff>
          <xdr:row>10</xdr:row>
          <xdr:rowOff>419100</xdr:rowOff>
        </xdr:to>
        <xdr:sp macro="" textlink="">
          <xdr:nvSpPr>
            <xdr:cNvPr id="9376" name="Group Box 160" hidden="1">
              <a:extLst>
                <a:ext uri="{63B3BB69-23CF-44E3-9099-C40C66FF867C}">
                  <a14:compatExt spid="_x0000_s9376"/>
                </a:ext>
                <a:ext uri="{FF2B5EF4-FFF2-40B4-BE49-F238E27FC236}">
                  <a16:creationId xmlns:a16="http://schemas.microsoft.com/office/drawing/2014/main" id="{00000000-0008-0000-0700-0000A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9377" name="Option Button 161" hidden="1">
              <a:extLst>
                <a:ext uri="{63B3BB69-23CF-44E3-9099-C40C66FF867C}">
                  <a14:compatExt spid="_x0000_s9377"/>
                </a:ext>
                <a:ext uri="{FF2B5EF4-FFF2-40B4-BE49-F238E27FC236}">
                  <a16:creationId xmlns:a16="http://schemas.microsoft.com/office/drawing/2014/main" id="{00000000-0008-0000-0700-0000A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9378" name="Option Button 162" hidden="1">
              <a:extLst>
                <a:ext uri="{63B3BB69-23CF-44E3-9099-C40C66FF867C}">
                  <a14:compatExt spid="_x0000_s9378"/>
                </a:ext>
                <a:ext uri="{FF2B5EF4-FFF2-40B4-BE49-F238E27FC236}">
                  <a16:creationId xmlns:a16="http://schemas.microsoft.com/office/drawing/2014/main" id="{00000000-0008-0000-0700-0000A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9379" name="Option Button 163" descr="Option" hidden="1">
              <a:extLst>
                <a:ext uri="{63B3BB69-23CF-44E3-9099-C40C66FF867C}">
                  <a14:compatExt spid="_x0000_s9379"/>
                </a:ext>
                <a:ext uri="{FF2B5EF4-FFF2-40B4-BE49-F238E27FC236}">
                  <a16:creationId xmlns:a16="http://schemas.microsoft.com/office/drawing/2014/main" id="{00000000-0008-0000-0700-0000A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9380" name="Option Button 164" hidden="1">
              <a:extLst>
                <a:ext uri="{63B3BB69-23CF-44E3-9099-C40C66FF867C}">
                  <a14:compatExt spid="_x0000_s9380"/>
                </a:ext>
                <a:ext uri="{FF2B5EF4-FFF2-40B4-BE49-F238E27FC236}">
                  <a16:creationId xmlns:a16="http://schemas.microsoft.com/office/drawing/2014/main" id="{00000000-0008-0000-0700-0000A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6</xdr:col>
          <xdr:colOff>2552700</xdr:colOff>
          <xdr:row>12</xdr:row>
          <xdr:rowOff>419100</xdr:rowOff>
        </xdr:to>
        <xdr:sp macro="" textlink="">
          <xdr:nvSpPr>
            <xdr:cNvPr id="9381" name="Group Box 165" hidden="1">
              <a:extLst>
                <a:ext uri="{63B3BB69-23CF-44E3-9099-C40C66FF867C}">
                  <a14:compatExt spid="_x0000_s9381"/>
                </a:ext>
                <a:ext uri="{FF2B5EF4-FFF2-40B4-BE49-F238E27FC236}">
                  <a16:creationId xmlns:a16="http://schemas.microsoft.com/office/drawing/2014/main" id="{00000000-0008-0000-0700-0000A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9382" name="Option Button 166" hidden="1">
              <a:extLst>
                <a:ext uri="{63B3BB69-23CF-44E3-9099-C40C66FF867C}">
                  <a14:compatExt spid="_x0000_s9382"/>
                </a:ext>
                <a:ext uri="{FF2B5EF4-FFF2-40B4-BE49-F238E27FC236}">
                  <a16:creationId xmlns:a16="http://schemas.microsoft.com/office/drawing/2014/main" id="{00000000-0008-0000-0700-0000A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9383" name="Option Button 167" hidden="1">
              <a:extLst>
                <a:ext uri="{63B3BB69-23CF-44E3-9099-C40C66FF867C}">
                  <a14:compatExt spid="_x0000_s9383"/>
                </a:ext>
                <a:ext uri="{FF2B5EF4-FFF2-40B4-BE49-F238E27FC236}">
                  <a16:creationId xmlns:a16="http://schemas.microsoft.com/office/drawing/2014/main" id="{00000000-0008-0000-0700-0000A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9384" name="Option Button 168" descr="Option" hidden="1">
              <a:extLst>
                <a:ext uri="{63B3BB69-23CF-44E3-9099-C40C66FF867C}">
                  <a14:compatExt spid="_x0000_s9384"/>
                </a:ext>
                <a:ext uri="{FF2B5EF4-FFF2-40B4-BE49-F238E27FC236}">
                  <a16:creationId xmlns:a16="http://schemas.microsoft.com/office/drawing/2014/main" id="{00000000-0008-0000-0700-0000A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9385" name="Option Button 169" hidden="1">
              <a:extLst>
                <a:ext uri="{63B3BB69-23CF-44E3-9099-C40C66FF867C}">
                  <a14:compatExt spid="_x0000_s9385"/>
                </a:ext>
                <a:ext uri="{FF2B5EF4-FFF2-40B4-BE49-F238E27FC236}">
                  <a16:creationId xmlns:a16="http://schemas.microsoft.com/office/drawing/2014/main" id="{00000000-0008-0000-0700-0000A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2552700</xdr:colOff>
          <xdr:row>4</xdr:row>
          <xdr:rowOff>419100</xdr:rowOff>
        </xdr:to>
        <xdr:sp macro="" textlink="">
          <xdr:nvSpPr>
            <xdr:cNvPr id="12289" name="Group Box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8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12292" name="Option Button 4" descr="Option" hidden="1">
              <a:extLst>
                <a:ext uri="{63B3BB69-23CF-44E3-9099-C40C66FF867C}">
                  <a14:compatExt spid="_x0000_s12292"/>
                </a:ext>
                <a:ext uri="{FF2B5EF4-FFF2-40B4-BE49-F238E27FC236}">
                  <a16:creationId xmlns:a16="http://schemas.microsoft.com/office/drawing/2014/main" id="{00000000-0008-0000-08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8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6</xdr:col>
          <xdr:colOff>2552700</xdr:colOff>
          <xdr:row>6</xdr:row>
          <xdr:rowOff>419100</xdr:rowOff>
        </xdr:to>
        <xdr:sp macro="" textlink="">
          <xdr:nvSpPr>
            <xdr:cNvPr id="12294" name="Group Box 6" hidden="1">
              <a:extLst>
                <a:ext uri="{63B3BB69-23CF-44E3-9099-C40C66FF867C}">
                  <a14:compatExt spid="_x0000_s12294"/>
                </a:ext>
                <a:ext uri="{FF2B5EF4-FFF2-40B4-BE49-F238E27FC236}">
                  <a16:creationId xmlns:a16="http://schemas.microsoft.com/office/drawing/2014/main" id="{00000000-0008-0000-0800-00000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8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8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12297" name="Option Button 9" descr="Option" hidden="1">
              <a:extLst>
                <a:ext uri="{63B3BB69-23CF-44E3-9099-C40C66FF867C}">
                  <a14:compatExt spid="_x0000_s12297"/>
                </a:ext>
                <a:ext uri="{FF2B5EF4-FFF2-40B4-BE49-F238E27FC236}">
                  <a16:creationId xmlns:a16="http://schemas.microsoft.com/office/drawing/2014/main" id="{00000000-0008-0000-08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8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38100</xdr:rowOff>
        </xdr:from>
        <xdr:to>
          <xdr:col>6</xdr:col>
          <xdr:colOff>2552700</xdr:colOff>
          <xdr:row>8</xdr:row>
          <xdr:rowOff>419100</xdr:rowOff>
        </xdr:to>
        <xdr:sp macro="" textlink="">
          <xdr:nvSpPr>
            <xdr:cNvPr id="12299" name="Group Box 11" hidden="1">
              <a:extLst>
                <a:ext uri="{63B3BB69-23CF-44E3-9099-C40C66FF867C}">
                  <a14:compatExt spid="_x0000_s12299"/>
                </a:ext>
                <a:ext uri="{FF2B5EF4-FFF2-40B4-BE49-F238E27FC236}">
                  <a16:creationId xmlns:a16="http://schemas.microsoft.com/office/drawing/2014/main" id="{00000000-0008-0000-0800-00000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8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12302" name="Option Button 14" descr="Option" hidden="1">
              <a:extLst>
                <a:ext uri="{63B3BB69-23CF-44E3-9099-C40C66FF867C}">
                  <a14:compatExt spid="_x0000_s12302"/>
                </a:ext>
                <a:ext uri="{FF2B5EF4-FFF2-40B4-BE49-F238E27FC236}">
                  <a16:creationId xmlns:a16="http://schemas.microsoft.com/office/drawing/2014/main"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38100</xdr:rowOff>
        </xdr:from>
        <xdr:to>
          <xdr:col>6</xdr:col>
          <xdr:colOff>2552700</xdr:colOff>
          <xdr:row>10</xdr:row>
          <xdr:rowOff>419100</xdr:rowOff>
        </xdr:to>
        <xdr:sp macro="" textlink="">
          <xdr:nvSpPr>
            <xdr:cNvPr id="12304" name="Group Box 16"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12305" name="Option Button 17"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12306" name="Option Button 18"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12307" name="Option Button 19" descr="Option" hidden="1">
              <a:extLst>
                <a:ext uri="{63B3BB69-23CF-44E3-9099-C40C66FF867C}">
                  <a14:compatExt spid="_x0000_s12307"/>
                </a:ext>
                <a:ext uri="{FF2B5EF4-FFF2-40B4-BE49-F238E27FC236}">
                  <a16:creationId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12308" name="Option Button 20" hidden="1">
              <a:extLst>
                <a:ext uri="{63B3BB69-23CF-44E3-9099-C40C66FF867C}">
                  <a14:compatExt spid="_x0000_s12308"/>
                </a:ext>
                <a:ext uri="{FF2B5EF4-FFF2-40B4-BE49-F238E27FC236}">
                  <a16:creationId xmlns:a16="http://schemas.microsoft.com/office/drawing/2014/main" id="{00000000-0008-0000-08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6</xdr:col>
          <xdr:colOff>2552700</xdr:colOff>
          <xdr:row>12</xdr:row>
          <xdr:rowOff>419100</xdr:rowOff>
        </xdr:to>
        <xdr:sp macro="" textlink="">
          <xdr:nvSpPr>
            <xdr:cNvPr id="12309" name="Group Box 21" hidden="1">
              <a:extLst>
                <a:ext uri="{63B3BB69-23CF-44E3-9099-C40C66FF867C}">
                  <a14:compatExt spid="_x0000_s12309"/>
                </a:ext>
                <a:ext uri="{FF2B5EF4-FFF2-40B4-BE49-F238E27FC236}">
                  <a16:creationId xmlns:a16="http://schemas.microsoft.com/office/drawing/2014/main" id="{00000000-0008-0000-0800-00001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8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12311" name="Option Button 23" hidden="1">
              <a:extLst>
                <a:ext uri="{63B3BB69-23CF-44E3-9099-C40C66FF867C}">
                  <a14:compatExt spid="_x0000_s12311"/>
                </a:ext>
                <a:ext uri="{FF2B5EF4-FFF2-40B4-BE49-F238E27FC236}">
                  <a16:creationId xmlns:a16="http://schemas.microsoft.com/office/drawing/2014/main" id="{00000000-0008-0000-08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12312" name="Option Button 24" descr="Option" hidden="1">
              <a:extLst>
                <a:ext uri="{63B3BB69-23CF-44E3-9099-C40C66FF867C}">
                  <a14:compatExt spid="_x0000_s12312"/>
                </a:ext>
                <a:ext uri="{FF2B5EF4-FFF2-40B4-BE49-F238E27FC236}">
                  <a16:creationId xmlns:a16="http://schemas.microsoft.com/office/drawing/2014/main" id="{00000000-0008-0000-08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8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38100</xdr:rowOff>
        </xdr:from>
        <xdr:to>
          <xdr:col>6</xdr:col>
          <xdr:colOff>2354580</xdr:colOff>
          <xdr:row>4</xdr:row>
          <xdr:rowOff>419100</xdr:rowOff>
        </xdr:to>
        <xdr:sp macro="" textlink="">
          <xdr:nvSpPr>
            <xdr:cNvPr id="11393" name="Group Box 129" hidden="1">
              <a:extLst>
                <a:ext uri="{63B3BB69-23CF-44E3-9099-C40C66FF867C}">
                  <a14:compatExt spid="_x0000_s11393"/>
                </a:ext>
                <a:ext uri="{FF2B5EF4-FFF2-40B4-BE49-F238E27FC236}">
                  <a16:creationId xmlns:a16="http://schemas.microsoft.com/office/drawing/2014/main" id="{00000000-0008-0000-0900-00008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4</xdr:row>
          <xdr:rowOff>114300</xdr:rowOff>
        </xdr:from>
        <xdr:to>
          <xdr:col>3</xdr:col>
          <xdr:colOff>1638300</xdr:colOff>
          <xdr:row>4</xdr:row>
          <xdr:rowOff>350520</xdr:rowOff>
        </xdr:to>
        <xdr:sp macro="" textlink="">
          <xdr:nvSpPr>
            <xdr:cNvPr id="11394" name="Option Button 130" hidden="1">
              <a:extLst>
                <a:ext uri="{63B3BB69-23CF-44E3-9099-C40C66FF867C}">
                  <a14:compatExt spid="_x0000_s11394"/>
                </a:ext>
                <a:ext uri="{FF2B5EF4-FFF2-40B4-BE49-F238E27FC236}">
                  <a16:creationId xmlns:a16="http://schemas.microsoft.com/office/drawing/2014/main" id="{00000000-0008-0000-0900-00008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4</xdr:row>
          <xdr:rowOff>121920</xdr:rowOff>
        </xdr:from>
        <xdr:to>
          <xdr:col>4</xdr:col>
          <xdr:colOff>1516380</xdr:colOff>
          <xdr:row>4</xdr:row>
          <xdr:rowOff>350520</xdr:rowOff>
        </xdr:to>
        <xdr:sp macro="" textlink="">
          <xdr:nvSpPr>
            <xdr:cNvPr id="11395" name="Option Button 131" hidden="1">
              <a:extLst>
                <a:ext uri="{63B3BB69-23CF-44E3-9099-C40C66FF867C}">
                  <a14:compatExt spid="_x0000_s11395"/>
                </a:ext>
                <a:ext uri="{FF2B5EF4-FFF2-40B4-BE49-F238E27FC236}">
                  <a16:creationId xmlns:a16="http://schemas.microsoft.com/office/drawing/2014/main" id="{00000000-0008-0000-0900-00008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4</xdr:row>
          <xdr:rowOff>121920</xdr:rowOff>
        </xdr:from>
        <xdr:to>
          <xdr:col>5</xdr:col>
          <xdr:colOff>1638300</xdr:colOff>
          <xdr:row>4</xdr:row>
          <xdr:rowOff>350520</xdr:rowOff>
        </xdr:to>
        <xdr:sp macro="" textlink="">
          <xdr:nvSpPr>
            <xdr:cNvPr id="11396" name="Option Button 132" descr="Option" hidden="1">
              <a:extLst>
                <a:ext uri="{63B3BB69-23CF-44E3-9099-C40C66FF867C}">
                  <a14:compatExt spid="_x0000_s11396"/>
                </a:ext>
                <a:ext uri="{FF2B5EF4-FFF2-40B4-BE49-F238E27FC236}">
                  <a16:creationId xmlns:a16="http://schemas.microsoft.com/office/drawing/2014/main" id="{00000000-0008-0000-0900-00008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4</xdr:row>
          <xdr:rowOff>121920</xdr:rowOff>
        </xdr:from>
        <xdr:to>
          <xdr:col>6</xdr:col>
          <xdr:colOff>1668780</xdr:colOff>
          <xdr:row>4</xdr:row>
          <xdr:rowOff>350520</xdr:rowOff>
        </xdr:to>
        <xdr:sp macro="" textlink="">
          <xdr:nvSpPr>
            <xdr:cNvPr id="11397" name="Option Button 133" hidden="1">
              <a:extLst>
                <a:ext uri="{63B3BB69-23CF-44E3-9099-C40C66FF867C}">
                  <a14:compatExt spid="_x0000_s11397"/>
                </a:ext>
                <a:ext uri="{FF2B5EF4-FFF2-40B4-BE49-F238E27FC236}">
                  <a16:creationId xmlns:a16="http://schemas.microsoft.com/office/drawing/2014/main" id="{00000000-0008-0000-0900-00008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6</xdr:col>
          <xdr:colOff>2354580</xdr:colOff>
          <xdr:row>6</xdr:row>
          <xdr:rowOff>419100</xdr:rowOff>
        </xdr:to>
        <xdr:sp macro="" textlink="">
          <xdr:nvSpPr>
            <xdr:cNvPr id="11398" name="Group Box 134" hidden="1">
              <a:extLst>
                <a:ext uri="{63B3BB69-23CF-44E3-9099-C40C66FF867C}">
                  <a14:compatExt spid="_x0000_s11398"/>
                </a:ext>
                <a:ext uri="{FF2B5EF4-FFF2-40B4-BE49-F238E27FC236}">
                  <a16:creationId xmlns:a16="http://schemas.microsoft.com/office/drawing/2014/main" id="{00000000-0008-0000-0900-00008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6</xdr:row>
          <xdr:rowOff>114300</xdr:rowOff>
        </xdr:from>
        <xdr:to>
          <xdr:col>3</xdr:col>
          <xdr:colOff>1638300</xdr:colOff>
          <xdr:row>6</xdr:row>
          <xdr:rowOff>350520</xdr:rowOff>
        </xdr:to>
        <xdr:sp macro="" textlink="">
          <xdr:nvSpPr>
            <xdr:cNvPr id="11399" name="Option Button 135" hidden="1">
              <a:extLst>
                <a:ext uri="{63B3BB69-23CF-44E3-9099-C40C66FF867C}">
                  <a14:compatExt spid="_x0000_s11399"/>
                </a:ext>
                <a:ext uri="{FF2B5EF4-FFF2-40B4-BE49-F238E27FC236}">
                  <a16:creationId xmlns:a16="http://schemas.microsoft.com/office/drawing/2014/main" id="{00000000-0008-0000-0900-00008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6</xdr:row>
          <xdr:rowOff>121920</xdr:rowOff>
        </xdr:from>
        <xdr:to>
          <xdr:col>4</xdr:col>
          <xdr:colOff>1516380</xdr:colOff>
          <xdr:row>6</xdr:row>
          <xdr:rowOff>350520</xdr:rowOff>
        </xdr:to>
        <xdr:sp macro="" textlink="">
          <xdr:nvSpPr>
            <xdr:cNvPr id="11400" name="Option Button 136" hidden="1">
              <a:extLst>
                <a:ext uri="{63B3BB69-23CF-44E3-9099-C40C66FF867C}">
                  <a14:compatExt spid="_x0000_s11400"/>
                </a:ext>
                <a:ext uri="{FF2B5EF4-FFF2-40B4-BE49-F238E27FC236}">
                  <a16:creationId xmlns:a16="http://schemas.microsoft.com/office/drawing/2014/main" id="{00000000-0008-0000-0900-00008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6</xdr:row>
          <xdr:rowOff>121920</xdr:rowOff>
        </xdr:from>
        <xdr:to>
          <xdr:col>5</xdr:col>
          <xdr:colOff>1638300</xdr:colOff>
          <xdr:row>6</xdr:row>
          <xdr:rowOff>350520</xdr:rowOff>
        </xdr:to>
        <xdr:sp macro="" textlink="">
          <xdr:nvSpPr>
            <xdr:cNvPr id="11401" name="Option Button 137" descr="Option" hidden="1">
              <a:extLst>
                <a:ext uri="{63B3BB69-23CF-44E3-9099-C40C66FF867C}">
                  <a14:compatExt spid="_x0000_s11401"/>
                </a:ext>
                <a:ext uri="{FF2B5EF4-FFF2-40B4-BE49-F238E27FC236}">
                  <a16:creationId xmlns:a16="http://schemas.microsoft.com/office/drawing/2014/main" id="{00000000-0008-0000-0900-00008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6</xdr:row>
          <xdr:rowOff>121920</xdr:rowOff>
        </xdr:from>
        <xdr:to>
          <xdr:col>6</xdr:col>
          <xdr:colOff>1668780</xdr:colOff>
          <xdr:row>6</xdr:row>
          <xdr:rowOff>350520</xdr:rowOff>
        </xdr:to>
        <xdr:sp macro="" textlink="">
          <xdr:nvSpPr>
            <xdr:cNvPr id="11402" name="Option Button 138" hidden="1">
              <a:extLst>
                <a:ext uri="{63B3BB69-23CF-44E3-9099-C40C66FF867C}">
                  <a14:compatExt spid="_x0000_s11402"/>
                </a:ext>
                <a:ext uri="{FF2B5EF4-FFF2-40B4-BE49-F238E27FC236}">
                  <a16:creationId xmlns:a16="http://schemas.microsoft.com/office/drawing/2014/main" id="{00000000-0008-0000-0900-00008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68580</xdr:rowOff>
        </xdr:from>
        <xdr:to>
          <xdr:col>6</xdr:col>
          <xdr:colOff>2354580</xdr:colOff>
          <xdr:row>8</xdr:row>
          <xdr:rowOff>449580</xdr:rowOff>
        </xdr:to>
        <xdr:sp macro="" textlink="">
          <xdr:nvSpPr>
            <xdr:cNvPr id="11403" name="Group Box 139" hidden="1">
              <a:extLst>
                <a:ext uri="{63B3BB69-23CF-44E3-9099-C40C66FF867C}">
                  <a14:compatExt spid="_x0000_s11403"/>
                </a:ext>
                <a:ext uri="{FF2B5EF4-FFF2-40B4-BE49-F238E27FC236}">
                  <a16:creationId xmlns:a16="http://schemas.microsoft.com/office/drawing/2014/main" id="{00000000-0008-0000-0900-00008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8</xdr:row>
          <xdr:rowOff>114300</xdr:rowOff>
        </xdr:from>
        <xdr:to>
          <xdr:col>3</xdr:col>
          <xdr:colOff>1638300</xdr:colOff>
          <xdr:row>8</xdr:row>
          <xdr:rowOff>350520</xdr:rowOff>
        </xdr:to>
        <xdr:sp macro="" textlink="">
          <xdr:nvSpPr>
            <xdr:cNvPr id="11404" name="Option Button 140" hidden="1">
              <a:extLst>
                <a:ext uri="{63B3BB69-23CF-44E3-9099-C40C66FF867C}">
                  <a14:compatExt spid="_x0000_s11404"/>
                </a:ext>
                <a:ext uri="{FF2B5EF4-FFF2-40B4-BE49-F238E27FC236}">
                  <a16:creationId xmlns:a16="http://schemas.microsoft.com/office/drawing/2014/main" id="{00000000-0008-0000-0900-00008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8</xdr:row>
          <xdr:rowOff>121920</xdr:rowOff>
        </xdr:from>
        <xdr:to>
          <xdr:col>4</xdr:col>
          <xdr:colOff>1516380</xdr:colOff>
          <xdr:row>8</xdr:row>
          <xdr:rowOff>350520</xdr:rowOff>
        </xdr:to>
        <xdr:sp macro="" textlink="">
          <xdr:nvSpPr>
            <xdr:cNvPr id="11405" name="Option Button 141" hidden="1">
              <a:extLst>
                <a:ext uri="{63B3BB69-23CF-44E3-9099-C40C66FF867C}">
                  <a14:compatExt spid="_x0000_s11405"/>
                </a:ext>
                <a:ext uri="{FF2B5EF4-FFF2-40B4-BE49-F238E27FC236}">
                  <a16:creationId xmlns:a16="http://schemas.microsoft.com/office/drawing/2014/main" id="{00000000-0008-0000-0900-00008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121920</xdr:rowOff>
        </xdr:from>
        <xdr:to>
          <xdr:col>5</xdr:col>
          <xdr:colOff>1638300</xdr:colOff>
          <xdr:row>8</xdr:row>
          <xdr:rowOff>350520</xdr:rowOff>
        </xdr:to>
        <xdr:sp macro="" textlink="">
          <xdr:nvSpPr>
            <xdr:cNvPr id="11406" name="Option Button 142" descr="Option" hidden="1">
              <a:extLst>
                <a:ext uri="{63B3BB69-23CF-44E3-9099-C40C66FF867C}">
                  <a14:compatExt spid="_x0000_s11406"/>
                </a:ext>
                <a:ext uri="{FF2B5EF4-FFF2-40B4-BE49-F238E27FC236}">
                  <a16:creationId xmlns:a16="http://schemas.microsoft.com/office/drawing/2014/main" id="{00000000-0008-0000-0900-00008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8</xdr:row>
          <xdr:rowOff>121920</xdr:rowOff>
        </xdr:from>
        <xdr:to>
          <xdr:col>6</xdr:col>
          <xdr:colOff>1668780</xdr:colOff>
          <xdr:row>8</xdr:row>
          <xdr:rowOff>350520</xdr:rowOff>
        </xdr:to>
        <xdr:sp macro="" textlink="">
          <xdr:nvSpPr>
            <xdr:cNvPr id="11407" name="Option Button 143" hidden="1">
              <a:extLst>
                <a:ext uri="{63B3BB69-23CF-44E3-9099-C40C66FF867C}">
                  <a14:compatExt spid="_x0000_s11407"/>
                </a:ext>
                <a:ext uri="{FF2B5EF4-FFF2-40B4-BE49-F238E27FC236}">
                  <a16:creationId xmlns:a16="http://schemas.microsoft.com/office/drawing/2014/main" id="{00000000-0008-0000-0900-00008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68580</xdr:rowOff>
        </xdr:from>
        <xdr:to>
          <xdr:col>6</xdr:col>
          <xdr:colOff>2354580</xdr:colOff>
          <xdr:row>10</xdr:row>
          <xdr:rowOff>449580</xdr:rowOff>
        </xdr:to>
        <xdr:sp macro="" textlink="">
          <xdr:nvSpPr>
            <xdr:cNvPr id="11408" name="Group Box 144" hidden="1">
              <a:extLst>
                <a:ext uri="{63B3BB69-23CF-44E3-9099-C40C66FF867C}">
                  <a14:compatExt spid="_x0000_s11408"/>
                </a:ext>
                <a:ext uri="{FF2B5EF4-FFF2-40B4-BE49-F238E27FC236}">
                  <a16:creationId xmlns:a16="http://schemas.microsoft.com/office/drawing/2014/main" id="{00000000-0008-0000-0900-00009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10</xdr:row>
          <xdr:rowOff>114300</xdr:rowOff>
        </xdr:from>
        <xdr:to>
          <xdr:col>3</xdr:col>
          <xdr:colOff>1638300</xdr:colOff>
          <xdr:row>10</xdr:row>
          <xdr:rowOff>350520</xdr:rowOff>
        </xdr:to>
        <xdr:sp macro="" textlink="">
          <xdr:nvSpPr>
            <xdr:cNvPr id="11409" name="Option Button 145" hidden="1">
              <a:extLst>
                <a:ext uri="{63B3BB69-23CF-44E3-9099-C40C66FF867C}">
                  <a14:compatExt spid="_x0000_s11409"/>
                </a:ext>
                <a:ext uri="{FF2B5EF4-FFF2-40B4-BE49-F238E27FC236}">
                  <a16:creationId xmlns:a16="http://schemas.microsoft.com/office/drawing/2014/main" id="{00000000-0008-0000-0900-00009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121920</xdr:rowOff>
        </xdr:from>
        <xdr:to>
          <xdr:col>4</xdr:col>
          <xdr:colOff>1516380</xdr:colOff>
          <xdr:row>10</xdr:row>
          <xdr:rowOff>350520</xdr:rowOff>
        </xdr:to>
        <xdr:sp macro="" textlink="">
          <xdr:nvSpPr>
            <xdr:cNvPr id="11410" name="Option Button 146" hidden="1">
              <a:extLst>
                <a:ext uri="{63B3BB69-23CF-44E3-9099-C40C66FF867C}">
                  <a14:compatExt spid="_x0000_s11410"/>
                </a:ext>
                <a:ext uri="{FF2B5EF4-FFF2-40B4-BE49-F238E27FC236}">
                  <a16:creationId xmlns:a16="http://schemas.microsoft.com/office/drawing/2014/main" id="{00000000-0008-0000-0900-00009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121920</xdr:rowOff>
        </xdr:from>
        <xdr:to>
          <xdr:col>5</xdr:col>
          <xdr:colOff>1638300</xdr:colOff>
          <xdr:row>10</xdr:row>
          <xdr:rowOff>350520</xdr:rowOff>
        </xdr:to>
        <xdr:sp macro="" textlink="">
          <xdr:nvSpPr>
            <xdr:cNvPr id="11411" name="Option Button 147" descr="Option" hidden="1">
              <a:extLst>
                <a:ext uri="{63B3BB69-23CF-44E3-9099-C40C66FF867C}">
                  <a14:compatExt spid="_x0000_s11411"/>
                </a:ext>
                <a:ext uri="{FF2B5EF4-FFF2-40B4-BE49-F238E27FC236}">
                  <a16:creationId xmlns:a16="http://schemas.microsoft.com/office/drawing/2014/main" id="{00000000-0008-0000-0900-00009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10</xdr:row>
          <xdr:rowOff>121920</xdr:rowOff>
        </xdr:from>
        <xdr:to>
          <xdr:col>6</xdr:col>
          <xdr:colOff>1668780</xdr:colOff>
          <xdr:row>10</xdr:row>
          <xdr:rowOff>350520</xdr:rowOff>
        </xdr:to>
        <xdr:sp macro="" textlink="">
          <xdr:nvSpPr>
            <xdr:cNvPr id="11412" name="Option Button 148" hidden="1">
              <a:extLst>
                <a:ext uri="{63B3BB69-23CF-44E3-9099-C40C66FF867C}">
                  <a14:compatExt spid="_x0000_s11412"/>
                </a:ext>
                <a:ext uri="{FF2B5EF4-FFF2-40B4-BE49-F238E27FC236}">
                  <a16:creationId xmlns:a16="http://schemas.microsoft.com/office/drawing/2014/main" id="{00000000-0008-0000-0900-00009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xdr:rowOff>
        </xdr:from>
        <xdr:to>
          <xdr:col>6</xdr:col>
          <xdr:colOff>2354580</xdr:colOff>
          <xdr:row>12</xdr:row>
          <xdr:rowOff>419100</xdr:rowOff>
        </xdr:to>
        <xdr:sp macro="" textlink="">
          <xdr:nvSpPr>
            <xdr:cNvPr id="11413" name="Group Box 149" hidden="1">
              <a:extLst>
                <a:ext uri="{63B3BB69-23CF-44E3-9099-C40C66FF867C}">
                  <a14:compatExt spid="_x0000_s11413"/>
                </a:ext>
                <a:ext uri="{FF2B5EF4-FFF2-40B4-BE49-F238E27FC236}">
                  <a16:creationId xmlns:a16="http://schemas.microsoft.com/office/drawing/2014/main" id="{00000000-0008-0000-0900-00009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s-CR" sz="800" b="0" i="0" u="none" strike="noStrike" baseline="0">
                  <a:solidFill>
                    <a:srgbClr val="000000"/>
                  </a:solidFill>
                  <a:latin typeface="Tahoma"/>
                  <a:ea typeface="Tahoma"/>
                  <a:cs typeface="Tahoma"/>
                </a:rPr>
                <a:t>Seleccione una opción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906780</xdr:colOff>
          <xdr:row>12</xdr:row>
          <xdr:rowOff>114300</xdr:rowOff>
        </xdr:from>
        <xdr:to>
          <xdr:col>3</xdr:col>
          <xdr:colOff>1638300</xdr:colOff>
          <xdr:row>12</xdr:row>
          <xdr:rowOff>350520</xdr:rowOff>
        </xdr:to>
        <xdr:sp macro="" textlink="">
          <xdr:nvSpPr>
            <xdr:cNvPr id="11414" name="Option Button 150" hidden="1">
              <a:extLst>
                <a:ext uri="{63B3BB69-23CF-44E3-9099-C40C66FF867C}">
                  <a14:compatExt spid="_x0000_s11414"/>
                </a:ext>
                <a:ext uri="{FF2B5EF4-FFF2-40B4-BE49-F238E27FC236}">
                  <a16:creationId xmlns:a16="http://schemas.microsoft.com/office/drawing/2014/main" id="{00000000-0008-0000-0900-00009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121920</xdr:rowOff>
        </xdr:from>
        <xdr:to>
          <xdr:col>4</xdr:col>
          <xdr:colOff>1516380</xdr:colOff>
          <xdr:row>12</xdr:row>
          <xdr:rowOff>350520</xdr:rowOff>
        </xdr:to>
        <xdr:sp macro="" textlink="">
          <xdr:nvSpPr>
            <xdr:cNvPr id="11415" name="Option Button 151" hidden="1">
              <a:extLst>
                <a:ext uri="{63B3BB69-23CF-44E3-9099-C40C66FF867C}">
                  <a14:compatExt spid="_x0000_s11415"/>
                </a:ext>
                <a:ext uri="{FF2B5EF4-FFF2-40B4-BE49-F238E27FC236}">
                  <a16:creationId xmlns:a16="http://schemas.microsoft.com/office/drawing/2014/main" id="{00000000-0008-0000-0900-00009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12</xdr:row>
          <xdr:rowOff>121920</xdr:rowOff>
        </xdr:from>
        <xdr:to>
          <xdr:col>5</xdr:col>
          <xdr:colOff>1638300</xdr:colOff>
          <xdr:row>12</xdr:row>
          <xdr:rowOff>350520</xdr:rowOff>
        </xdr:to>
        <xdr:sp macro="" textlink="">
          <xdr:nvSpPr>
            <xdr:cNvPr id="11416" name="Option Button 152" descr="Option" hidden="1">
              <a:extLst>
                <a:ext uri="{63B3BB69-23CF-44E3-9099-C40C66FF867C}">
                  <a14:compatExt spid="_x0000_s11416"/>
                </a:ext>
                <a:ext uri="{FF2B5EF4-FFF2-40B4-BE49-F238E27FC236}">
                  <a16:creationId xmlns:a16="http://schemas.microsoft.com/office/drawing/2014/main" id="{00000000-0008-0000-0900-00009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1021080</xdr:colOff>
          <xdr:row>12</xdr:row>
          <xdr:rowOff>121920</xdr:rowOff>
        </xdr:from>
        <xdr:to>
          <xdr:col>6</xdr:col>
          <xdr:colOff>1668780</xdr:colOff>
          <xdr:row>12</xdr:row>
          <xdr:rowOff>350520</xdr:rowOff>
        </xdr:to>
        <xdr:sp macro="" textlink="">
          <xdr:nvSpPr>
            <xdr:cNvPr id="11417" name="Option Button 153" hidden="1">
              <a:extLst>
                <a:ext uri="{63B3BB69-23CF-44E3-9099-C40C66FF867C}">
                  <a14:compatExt spid="_x0000_s11417"/>
                </a:ext>
                <a:ext uri="{FF2B5EF4-FFF2-40B4-BE49-F238E27FC236}">
                  <a16:creationId xmlns:a16="http://schemas.microsoft.com/office/drawing/2014/main" id="{00000000-0008-0000-0900-00009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R" sz="800" b="0" i="0" u="none" strike="noStrike" baseline="0">
                  <a:solidFill>
                    <a:srgbClr val="000000"/>
                  </a:solidFill>
                  <a:latin typeface="Segoe UI"/>
                  <a:cs typeface="Segoe UI"/>
                </a:rPr>
                <a:t>Opción 4</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 Type="http://schemas.openxmlformats.org/officeDocument/2006/relationships/vmlDrawing" Target="../drawings/vmlDrawing7.vml"/><Relationship Id="rId21" Type="http://schemas.openxmlformats.org/officeDocument/2006/relationships/ctrlProp" Target="../ctrlProps/ctrlProp168.xml"/><Relationship Id="rId7" Type="http://schemas.openxmlformats.org/officeDocument/2006/relationships/ctrlProp" Target="../ctrlProps/ctrlProp154.x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2" Type="http://schemas.openxmlformats.org/officeDocument/2006/relationships/drawing" Target="../drawings/drawing9.xml"/><Relationship Id="rId16" Type="http://schemas.openxmlformats.org/officeDocument/2006/relationships/ctrlProp" Target="../ctrlProps/ctrlProp163.xml"/><Relationship Id="rId20" Type="http://schemas.openxmlformats.org/officeDocument/2006/relationships/ctrlProp" Target="../ctrlProps/ctrlProp167.xml"/><Relationship Id="rId1" Type="http://schemas.openxmlformats.org/officeDocument/2006/relationships/printerSettings" Target="../printerSettings/printerSettings10.bin"/><Relationship Id="rId6" Type="http://schemas.openxmlformats.org/officeDocument/2006/relationships/ctrlProp" Target="../ctrlProps/ctrlProp153.xml"/><Relationship Id="rId11" Type="http://schemas.openxmlformats.org/officeDocument/2006/relationships/ctrlProp" Target="../ctrlProps/ctrlProp158.xml"/><Relationship Id="rId24" Type="http://schemas.openxmlformats.org/officeDocument/2006/relationships/ctrlProp" Target="../ctrlProps/ctrlProp171.xml"/><Relationship Id="rId5" Type="http://schemas.openxmlformats.org/officeDocument/2006/relationships/ctrlProp" Target="../ctrlProps/ctrlProp152.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10" Type="http://schemas.openxmlformats.org/officeDocument/2006/relationships/ctrlProp" Target="../ctrlProps/ctrlProp157.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3.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 Type="http://schemas.openxmlformats.org/officeDocument/2006/relationships/vmlDrawing" Target="../drawings/vmlDrawing4.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drawing" Target="../drawings/drawing6.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7.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 Type="http://schemas.openxmlformats.org/officeDocument/2006/relationships/vmlDrawing" Target="../drawings/vmlDrawing5.v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2" Type="http://schemas.openxmlformats.org/officeDocument/2006/relationships/drawing" Target="../drawings/drawing7.x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printerSettings" Target="../printerSettings/printerSettings8.bin"/><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26" Type="http://schemas.openxmlformats.org/officeDocument/2006/relationships/ctrlProp" Target="../ctrlProps/ctrlProp148.xml"/><Relationship Id="rId3" Type="http://schemas.openxmlformats.org/officeDocument/2006/relationships/vmlDrawing" Target="../drawings/vmlDrawing6.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5" Type="http://schemas.openxmlformats.org/officeDocument/2006/relationships/ctrlProp" Target="../ctrlProps/ctrlProp147.xml"/><Relationship Id="rId2" Type="http://schemas.openxmlformats.org/officeDocument/2006/relationships/drawing" Target="../drawings/drawing8.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9.bin"/><Relationship Id="rId6" Type="http://schemas.openxmlformats.org/officeDocument/2006/relationships/ctrlProp" Target="../ctrlProps/ctrlProp128.xml"/><Relationship Id="rId11" Type="http://schemas.openxmlformats.org/officeDocument/2006/relationships/ctrlProp" Target="../ctrlProps/ctrlProp133.xml"/><Relationship Id="rId24" Type="http://schemas.openxmlformats.org/officeDocument/2006/relationships/ctrlProp" Target="../ctrlProps/ctrlProp14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28" Type="http://schemas.openxmlformats.org/officeDocument/2006/relationships/ctrlProp" Target="../ctrlProps/ctrlProp150.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 Id="rId27"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showWhiteSpace="0" zoomScale="109" zoomScaleNormal="100" workbookViewId="0">
      <selection activeCell="F29" sqref="F29:J29"/>
    </sheetView>
  </sheetViews>
  <sheetFormatPr baseColWidth="10" defaultColWidth="8.88671875" defaultRowHeight="14.4"/>
  <sheetData>
    <row r="1" spans="1:14" ht="44.4">
      <c r="A1" s="141" t="s">
        <v>284</v>
      </c>
    </row>
    <row r="2" spans="1:14" ht="15">
      <c r="A2" s="142" t="s">
        <v>0</v>
      </c>
    </row>
    <row r="3" spans="1:14" ht="16.8">
      <c r="A3" s="143" t="s">
        <v>283</v>
      </c>
    </row>
    <row r="4" spans="1:14" ht="16.8">
      <c r="A4" s="143" t="s">
        <v>1</v>
      </c>
      <c r="F4" s="144" t="s">
        <v>2</v>
      </c>
    </row>
    <row r="5" spans="1:14" ht="14.4" customHeight="1">
      <c r="F5" s="163" t="s">
        <v>229</v>
      </c>
      <c r="G5" s="163"/>
      <c r="H5" s="163"/>
      <c r="I5" s="163"/>
      <c r="J5" s="163"/>
      <c r="K5" s="163"/>
      <c r="L5" s="163"/>
      <c r="M5" s="163"/>
      <c r="N5" s="163"/>
    </row>
    <row r="6" spans="1:14">
      <c r="F6" s="163"/>
      <c r="G6" s="163"/>
      <c r="H6" s="163"/>
      <c r="I6" s="163"/>
      <c r="J6" s="163"/>
      <c r="K6" s="163"/>
      <c r="L6" s="163"/>
      <c r="M6" s="163"/>
      <c r="N6" s="163"/>
    </row>
    <row r="7" spans="1:14">
      <c r="F7" s="163"/>
      <c r="G7" s="163"/>
      <c r="H7" s="163"/>
      <c r="I7" s="163"/>
      <c r="J7" s="163"/>
      <c r="K7" s="163"/>
      <c r="L7" s="163"/>
      <c r="M7" s="163"/>
      <c r="N7" s="163"/>
    </row>
    <row r="8" spans="1:14">
      <c r="F8" s="163"/>
      <c r="G8" s="163"/>
      <c r="H8" s="163"/>
      <c r="I8" s="163"/>
      <c r="J8" s="163"/>
      <c r="K8" s="163"/>
      <c r="L8" s="163"/>
      <c r="M8" s="163"/>
      <c r="N8" s="163"/>
    </row>
    <row r="9" spans="1:14">
      <c r="F9" s="163"/>
      <c r="G9" s="163"/>
      <c r="H9" s="163"/>
      <c r="I9" s="163"/>
      <c r="J9" s="163"/>
      <c r="K9" s="163"/>
      <c r="L9" s="163"/>
      <c r="M9" s="163"/>
      <c r="N9" s="163"/>
    </row>
    <row r="10" spans="1:14">
      <c r="F10" s="144" t="s">
        <v>3</v>
      </c>
    </row>
    <row r="11" spans="1:14">
      <c r="F11" s="164" t="s">
        <v>230</v>
      </c>
      <c r="G11" s="164"/>
      <c r="H11" s="164"/>
      <c r="I11" s="164"/>
      <c r="J11" s="164"/>
      <c r="K11" s="164"/>
      <c r="L11" s="164"/>
      <c r="M11" s="164"/>
      <c r="N11" s="164"/>
    </row>
    <row r="12" spans="1:14">
      <c r="F12" s="164"/>
      <c r="G12" s="164"/>
      <c r="H12" s="164"/>
      <c r="I12" s="164"/>
      <c r="J12" s="164"/>
      <c r="K12" s="164"/>
      <c r="L12" s="164"/>
      <c r="M12" s="164"/>
      <c r="N12" s="164"/>
    </row>
    <row r="14" spans="1:14">
      <c r="F14" s="165" t="s">
        <v>4</v>
      </c>
      <c r="G14" s="166"/>
      <c r="H14" s="167"/>
      <c r="I14" s="165" t="s">
        <v>5</v>
      </c>
      <c r="J14" s="166"/>
      <c r="K14" s="167"/>
      <c r="L14" s="165" t="s">
        <v>6</v>
      </c>
      <c r="M14" s="166"/>
      <c r="N14" s="167"/>
    </row>
    <row r="15" spans="1:14">
      <c r="F15" s="162" t="s">
        <v>214</v>
      </c>
      <c r="G15" s="162"/>
      <c r="H15" s="162"/>
      <c r="I15" s="162" t="s">
        <v>7</v>
      </c>
      <c r="J15" s="162"/>
      <c r="K15" s="162"/>
      <c r="L15" s="153" t="s">
        <v>8</v>
      </c>
      <c r="M15" s="153"/>
      <c r="N15" s="153"/>
    </row>
    <row r="16" spans="1:14">
      <c r="F16" s="155" t="s">
        <v>9</v>
      </c>
      <c r="G16" s="155"/>
      <c r="H16" s="155"/>
      <c r="I16" s="155"/>
      <c r="J16" s="155"/>
      <c r="K16" s="155" t="s">
        <v>10</v>
      </c>
      <c r="L16" s="155"/>
      <c r="M16" s="155"/>
      <c r="N16" s="155"/>
    </row>
    <row r="17" spans="1:14">
      <c r="F17" s="153" t="s">
        <v>11</v>
      </c>
      <c r="G17" s="153"/>
      <c r="H17" s="153"/>
      <c r="I17" s="153"/>
      <c r="J17" s="153"/>
      <c r="K17" s="153" t="s">
        <v>12</v>
      </c>
      <c r="L17" s="153"/>
      <c r="M17" s="153"/>
      <c r="N17" s="153"/>
    </row>
    <row r="18" spans="1:14">
      <c r="F18" s="155" t="s">
        <v>13</v>
      </c>
      <c r="G18" s="155"/>
      <c r="H18" s="155"/>
      <c r="I18" s="155"/>
      <c r="J18" s="155"/>
      <c r="K18" s="155"/>
      <c r="L18" s="155"/>
      <c r="M18" s="155"/>
      <c r="N18" s="155"/>
    </row>
    <row r="19" spans="1:14" ht="18" customHeight="1">
      <c r="F19" s="159" t="s">
        <v>14</v>
      </c>
      <c r="G19" s="160"/>
      <c r="H19" s="160"/>
      <c r="I19" s="160"/>
      <c r="J19" s="160"/>
      <c r="K19" s="160"/>
      <c r="L19" s="160"/>
      <c r="M19" s="160"/>
      <c r="N19" s="161"/>
    </row>
    <row r="20" spans="1:14">
      <c r="F20" s="155" t="s">
        <v>15</v>
      </c>
      <c r="G20" s="155"/>
      <c r="H20" s="155"/>
      <c r="I20" s="155"/>
      <c r="J20" s="155"/>
      <c r="K20" s="155"/>
      <c r="L20" s="155"/>
      <c r="M20" s="155"/>
      <c r="N20" s="155"/>
    </row>
    <row r="21" spans="1:14">
      <c r="F21" s="153" t="s">
        <v>16</v>
      </c>
      <c r="G21" s="153"/>
      <c r="H21" s="153"/>
      <c r="I21" s="153"/>
      <c r="J21" s="153"/>
      <c r="K21" s="153"/>
      <c r="L21" s="153"/>
      <c r="M21" s="153"/>
      <c r="N21" s="153"/>
    </row>
    <row r="22" spans="1:14">
      <c r="F22" s="154" t="s">
        <v>17</v>
      </c>
      <c r="G22" s="155"/>
      <c r="H22" s="155"/>
      <c r="I22" s="155"/>
      <c r="J22" s="155"/>
      <c r="K22" s="155"/>
      <c r="L22" s="155"/>
      <c r="M22" s="155"/>
      <c r="N22" s="155"/>
    </row>
    <row r="23" spans="1:14">
      <c r="F23" s="153" t="s">
        <v>18</v>
      </c>
      <c r="G23" s="153"/>
      <c r="H23" s="153"/>
      <c r="I23" s="153"/>
      <c r="J23" s="153"/>
      <c r="K23" s="153"/>
      <c r="L23" s="153"/>
      <c r="M23" s="153"/>
      <c r="N23" s="153"/>
    </row>
    <row r="24" spans="1:14">
      <c r="F24" s="154" t="s">
        <v>19</v>
      </c>
      <c r="G24" s="155"/>
      <c r="H24" s="155"/>
      <c r="I24" s="155"/>
      <c r="J24" s="155"/>
      <c r="K24" s="155"/>
      <c r="L24" s="155"/>
      <c r="M24" s="155"/>
      <c r="N24" s="155"/>
    </row>
    <row r="25" spans="1:14">
      <c r="F25" s="153" t="s">
        <v>227</v>
      </c>
      <c r="G25" s="153"/>
      <c r="H25" s="153"/>
      <c r="I25" s="153"/>
      <c r="J25" s="153"/>
      <c r="K25" s="153"/>
      <c r="L25" s="153"/>
      <c r="M25" s="153"/>
      <c r="N25" s="153"/>
    </row>
    <row r="26" spans="1:14">
      <c r="F26" s="155" t="s">
        <v>20</v>
      </c>
      <c r="G26" s="155"/>
      <c r="H26" s="155"/>
      <c r="I26" s="155"/>
      <c r="J26" s="155"/>
      <c r="K26" s="155"/>
      <c r="L26" s="155"/>
      <c r="M26" s="155"/>
      <c r="N26" s="155"/>
    </row>
    <row r="27" spans="1:14">
      <c r="F27" s="153" t="s">
        <v>21</v>
      </c>
      <c r="G27" s="153"/>
      <c r="H27" s="153"/>
      <c r="I27" s="153"/>
      <c r="J27" s="153"/>
      <c r="K27" s="153"/>
      <c r="L27" s="153"/>
      <c r="M27" s="153"/>
      <c r="N27" s="153"/>
    </row>
    <row r="28" spans="1:14" ht="14.4" customHeight="1">
      <c r="F28" s="158" t="s">
        <v>22</v>
      </c>
      <c r="G28" s="158"/>
      <c r="H28" s="158"/>
      <c r="I28" s="158"/>
      <c r="J28" s="158"/>
      <c r="K28" s="158" t="s">
        <v>23</v>
      </c>
      <c r="L28" s="158"/>
      <c r="M28" s="158"/>
      <c r="N28" s="158"/>
    </row>
    <row r="29" spans="1:14" ht="52.5" customHeight="1">
      <c r="F29" s="156" t="s">
        <v>24</v>
      </c>
      <c r="G29" s="157"/>
      <c r="H29" s="157"/>
      <c r="I29" s="157"/>
      <c r="J29" s="157"/>
      <c r="K29" s="157" t="s">
        <v>227</v>
      </c>
      <c r="L29" s="157"/>
      <c r="M29" s="157"/>
      <c r="N29" s="157"/>
    </row>
    <row r="30" spans="1:14">
      <c r="A30" s="145" t="s">
        <v>228</v>
      </c>
    </row>
  </sheetData>
  <mergeCells count="26">
    <mergeCell ref="F5:N9"/>
    <mergeCell ref="F11:N12"/>
    <mergeCell ref="F14:H14"/>
    <mergeCell ref="I14:K14"/>
    <mergeCell ref="L14:N14"/>
    <mergeCell ref="F19:N19"/>
    <mergeCell ref="F20:N20"/>
    <mergeCell ref="F21:N21"/>
    <mergeCell ref="F22:N22"/>
    <mergeCell ref="F15:H15"/>
    <mergeCell ref="I15:K15"/>
    <mergeCell ref="L15:N15"/>
    <mergeCell ref="F16:J16"/>
    <mergeCell ref="K16:N16"/>
    <mergeCell ref="F17:J17"/>
    <mergeCell ref="K17:N17"/>
    <mergeCell ref="F18:N18"/>
    <mergeCell ref="F23:N23"/>
    <mergeCell ref="F24:N24"/>
    <mergeCell ref="F29:J29"/>
    <mergeCell ref="K29:N29"/>
    <mergeCell ref="F26:N26"/>
    <mergeCell ref="F27:N27"/>
    <mergeCell ref="F28:J28"/>
    <mergeCell ref="K28:N28"/>
    <mergeCell ref="F25:N25"/>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B2CCA0"/>
  </sheetPr>
  <dimension ref="A1:M13"/>
  <sheetViews>
    <sheetView showGridLines="0" topLeftCell="D7" zoomScale="90" zoomScaleNormal="90" workbookViewId="0">
      <selection activeCell="J12" sqref="J12:J13"/>
    </sheetView>
  </sheetViews>
  <sheetFormatPr baseColWidth="10" defaultColWidth="9.109375" defaultRowHeight="14.4"/>
  <cols>
    <col min="1" max="2" width="3.33203125" style="62" customWidth="1"/>
    <col min="3" max="3" width="25.6640625" style="62" customWidth="1"/>
    <col min="4" max="6" width="35.6640625" style="62" customWidth="1"/>
    <col min="7" max="7" width="41.88671875" style="62" customWidth="1"/>
    <col min="8" max="9" width="3.33203125" style="62" customWidth="1"/>
    <col min="10" max="11" width="50.6640625" style="88" customWidth="1"/>
    <col min="12" max="13" width="9.6640625" style="52" customWidth="1"/>
    <col min="14" max="16384" width="9.109375" style="62"/>
  </cols>
  <sheetData>
    <row r="1" spans="1:13" s="66" customFormat="1" ht="15" customHeight="1">
      <c r="A1" s="176" t="s">
        <v>58</v>
      </c>
      <c r="B1" s="176"/>
      <c r="C1" s="176"/>
      <c r="D1" s="177" t="s">
        <v>59</v>
      </c>
      <c r="E1" s="179" t="s">
        <v>60</v>
      </c>
      <c r="F1" s="181" t="s">
        <v>61</v>
      </c>
      <c r="G1" s="183" t="s">
        <v>62</v>
      </c>
      <c r="H1" s="187"/>
      <c r="I1" s="188"/>
      <c r="J1" s="65" t="s">
        <v>63</v>
      </c>
      <c r="K1" s="65"/>
      <c r="L1" s="50"/>
      <c r="M1" s="50"/>
    </row>
    <row r="2" spans="1:13" s="36" customFormat="1" ht="21" customHeight="1">
      <c r="A2" s="176"/>
      <c r="B2" s="176"/>
      <c r="C2" s="176"/>
      <c r="D2" s="178"/>
      <c r="E2" s="180"/>
      <c r="F2" s="182"/>
      <c r="G2" s="184"/>
      <c r="H2" s="189"/>
      <c r="I2" s="190"/>
      <c r="J2" s="67">
        <f>COUNTA(L4:L13)</f>
        <v>5</v>
      </c>
      <c r="K2" s="67"/>
      <c r="L2" s="46"/>
      <c r="M2" s="147">
        <f>COUNTIF(L5:L13,0)</f>
        <v>0</v>
      </c>
    </row>
    <row r="3" spans="1:13" s="36" customFormat="1" ht="24.9" customHeight="1">
      <c r="A3" s="89" t="s">
        <v>174</v>
      </c>
      <c r="B3" s="70"/>
      <c r="C3" s="70"/>
      <c r="D3" s="89"/>
      <c r="E3" s="70"/>
      <c r="F3" s="70"/>
      <c r="G3" s="71"/>
      <c r="H3" s="191"/>
      <c r="I3" s="192"/>
      <c r="J3" s="83" t="s">
        <v>64</v>
      </c>
      <c r="K3" s="83" t="s">
        <v>175</v>
      </c>
      <c r="L3" s="51" t="s">
        <v>280</v>
      </c>
      <c r="M3" s="122">
        <f>SUM(M4:M13)/(5-M2)</f>
        <v>2.2000000000000002</v>
      </c>
    </row>
    <row r="4" spans="1:13" ht="93" customHeight="1">
      <c r="A4" s="210" t="s">
        <v>176</v>
      </c>
      <c r="B4" s="200">
        <v>1</v>
      </c>
      <c r="C4" s="202" t="s">
        <v>271</v>
      </c>
      <c r="D4" s="17" t="s">
        <v>272</v>
      </c>
      <c r="E4" s="17" t="s">
        <v>273</v>
      </c>
      <c r="F4" s="35" t="s">
        <v>274</v>
      </c>
      <c r="G4" s="35" t="s">
        <v>275</v>
      </c>
      <c r="H4" s="210" t="s">
        <v>176</v>
      </c>
      <c r="I4" s="200">
        <v>1</v>
      </c>
      <c r="J4" s="209"/>
      <c r="K4" s="261"/>
      <c r="M4" s="46"/>
    </row>
    <row r="5" spans="1:13" ht="36.75" customHeight="1">
      <c r="A5" s="211"/>
      <c r="B5" s="201"/>
      <c r="C5" s="203"/>
      <c r="D5" s="14"/>
      <c r="E5" s="15"/>
      <c r="F5" s="15"/>
      <c r="G5" s="16"/>
      <c r="H5" s="211"/>
      <c r="I5" s="201"/>
      <c r="J5" s="209"/>
      <c r="K5" s="261"/>
      <c r="L5" s="45">
        <v>3</v>
      </c>
      <c r="M5" s="121">
        <f>IF(L5=0,0,L5-1)</f>
        <v>2</v>
      </c>
    </row>
    <row r="6" spans="1:13" ht="85.5" customHeight="1">
      <c r="A6" s="210" t="s">
        <v>176</v>
      </c>
      <c r="B6" s="200">
        <v>2</v>
      </c>
      <c r="C6" s="202" t="s">
        <v>177</v>
      </c>
      <c r="D6" s="35" t="s">
        <v>178</v>
      </c>
      <c r="E6" s="35" t="s">
        <v>179</v>
      </c>
      <c r="F6" s="35" t="s">
        <v>180</v>
      </c>
      <c r="G6" s="35" t="s">
        <v>181</v>
      </c>
      <c r="H6" s="210" t="s">
        <v>176</v>
      </c>
      <c r="I6" s="200">
        <v>2</v>
      </c>
      <c r="J6" s="261"/>
      <c r="K6" s="261"/>
      <c r="M6" s="46"/>
    </row>
    <row r="7" spans="1:13" ht="36.9" customHeight="1">
      <c r="A7" s="211"/>
      <c r="B7" s="201"/>
      <c r="C7" s="203"/>
      <c r="D7" s="14"/>
      <c r="E7" s="15"/>
      <c r="F7" s="15"/>
      <c r="G7" s="16"/>
      <c r="H7" s="211"/>
      <c r="I7" s="201"/>
      <c r="J7" s="261"/>
      <c r="K7" s="261"/>
      <c r="L7" s="45">
        <v>3</v>
      </c>
      <c r="M7" s="121">
        <f>IF(L7=0,0,L7-1)</f>
        <v>2</v>
      </c>
    </row>
    <row r="8" spans="1:13" s="99" customFormat="1" ht="51.9" customHeight="1">
      <c r="A8" s="214" t="s">
        <v>176</v>
      </c>
      <c r="B8" s="212">
        <v>3</v>
      </c>
      <c r="C8" s="202" t="s">
        <v>182</v>
      </c>
      <c r="D8" s="35" t="s">
        <v>183</v>
      </c>
      <c r="E8" s="35" t="s">
        <v>184</v>
      </c>
      <c r="F8" s="35" t="s">
        <v>185</v>
      </c>
      <c r="G8" s="35" t="s">
        <v>186</v>
      </c>
      <c r="H8" s="214" t="s">
        <v>176</v>
      </c>
      <c r="I8" s="212">
        <v>3</v>
      </c>
      <c r="J8" s="197" t="s">
        <v>289</v>
      </c>
      <c r="K8" s="262"/>
      <c r="L8" s="56"/>
      <c r="M8" s="46"/>
    </row>
    <row r="9" spans="1:13" s="99" customFormat="1" ht="36.9" customHeight="1">
      <c r="A9" s="215"/>
      <c r="B9" s="213"/>
      <c r="C9" s="203"/>
      <c r="D9" s="14"/>
      <c r="E9" s="15"/>
      <c r="F9" s="15"/>
      <c r="G9" s="16"/>
      <c r="H9" s="215"/>
      <c r="I9" s="213"/>
      <c r="J9" s="197"/>
      <c r="K9" s="262"/>
      <c r="L9" s="55">
        <v>4</v>
      </c>
      <c r="M9" s="121">
        <f>IF(L9=0,0,L9-1)</f>
        <v>3</v>
      </c>
    </row>
    <row r="10" spans="1:13" s="36" customFormat="1" ht="126.75" customHeight="1">
      <c r="A10" s="210" t="s">
        <v>176</v>
      </c>
      <c r="B10" s="200">
        <v>4</v>
      </c>
      <c r="C10" s="202" t="s">
        <v>187</v>
      </c>
      <c r="D10" s="17" t="s">
        <v>188</v>
      </c>
      <c r="E10" s="17" t="s">
        <v>189</v>
      </c>
      <c r="F10" s="17" t="s">
        <v>190</v>
      </c>
      <c r="G10" s="17" t="s">
        <v>191</v>
      </c>
      <c r="H10" s="210" t="s">
        <v>176</v>
      </c>
      <c r="I10" s="200">
        <v>4</v>
      </c>
      <c r="J10" s="209" t="s">
        <v>302</v>
      </c>
      <c r="K10" s="209"/>
      <c r="L10" s="44"/>
      <c r="M10" s="53"/>
    </row>
    <row r="11" spans="1:13" s="36" customFormat="1" ht="36.9" customHeight="1">
      <c r="A11" s="211"/>
      <c r="B11" s="201"/>
      <c r="C11" s="203"/>
      <c r="D11" s="14"/>
      <c r="E11" s="15"/>
      <c r="F11" s="15"/>
      <c r="G11" s="16"/>
      <c r="H11" s="211"/>
      <c r="I11" s="201"/>
      <c r="J11" s="209"/>
      <c r="K11" s="209"/>
      <c r="L11" s="45">
        <v>3</v>
      </c>
      <c r="M11" s="121">
        <f>IF(L11=0,0,L11-1)</f>
        <v>2</v>
      </c>
    </row>
    <row r="12" spans="1:13" s="36" customFormat="1" ht="123" customHeight="1">
      <c r="A12" s="210" t="s">
        <v>176</v>
      </c>
      <c r="B12" s="195">
        <v>5</v>
      </c>
      <c r="C12" s="202" t="s">
        <v>192</v>
      </c>
      <c r="D12" s="101" t="s">
        <v>276</v>
      </c>
      <c r="E12" s="101" t="s">
        <v>277</v>
      </c>
      <c r="F12" s="101" t="s">
        <v>278</v>
      </c>
      <c r="G12" s="101" t="s">
        <v>279</v>
      </c>
      <c r="H12" s="210" t="s">
        <v>176</v>
      </c>
      <c r="I12" s="195">
        <v>5</v>
      </c>
      <c r="J12" s="209"/>
      <c r="K12" s="209"/>
      <c r="L12" s="44"/>
      <c r="M12" s="54"/>
    </row>
    <row r="13" spans="1:13" s="49" customFormat="1" ht="36.9" customHeight="1">
      <c r="A13" s="211"/>
      <c r="B13" s="196"/>
      <c r="C13" s="203"/>
      <c r="D13" s="14"/>
      <c r="E13" s="15"/>
      <c r="F13" s="15"/>
      <c r="G13" s="16"/>
      <c r="H13" s="211"/>
      <c r="I13" s="196"/>
      <c r="J13" s="209"/>
      <c r="K13" s="209"/>
      <c r="L13" s="45">
        <v>3</v>
      </c>
      <c r="M13" s="121">
        <f>IF(L13=0,0,L13-1)</f>
        <v>2</v>
      </c>
    </row>
  </sheetData>
  <mergeCells count="42">
    <mergeCell ref="J6:J7"/>
    <mergeCell ref="K6:K7"/>
    <mergeCell ref="K8:K9"/>
    <mergeCell ref="K10:K11"/>
    <mergeCell ref="K12:K13"/>
    <mergeCell ref="J8:J9"/>
    <mergeCell ref="J12:J13"/>
    <mergeCell ref="J10:J11"/>
    <mergeCell ref="C12:C13"/>
    <mergeCell ref="B12:B13"/>
    <mergeCell ref="C10:C11"/>
    <mergeCell ref="C8:C9"/>
    <mergeCell ref="A1:C2"/>
    <mergeCell ref="A6:A7"/>
    <mergeCell ref="B6:B7"/>
    <mergeCell ref="C6:C7"/>
    <mergeCell ref="A12:A13"/>
    <mergeCell ref="A8:A9"/>
    <mergeCell ref="A10:A11"/>
    <mergeCell ref="A4:A5"/>
    <mergeCell ref="B8:B9"/>
    <mergeCell ref="B10:B11"/>
    <mergeCell ref="B4:B5"/>
    <mergeCell ref="C4:C5"/>
    <mergeCell ref="J4:J5"/>
    <mergeCell ref="K4:K5"/>
    <mergeCell ref="G1:G2"/>
    <mergeCell ref="F1:F2"/>
    <mergeCell ref="D1:D2"/>
    <mergeCell ref="E1:E2"/>
    <mergeCell ref="H4:H5"/>
    <mergeCell ref="I4:I5"/>
    <mergeCell ref="H12:H13"/>
    <mergeCell ref="I12:I13"/>
    <mergeCell ref="H1:I2"/>
    <mergeCell ref="H3:I3"/>
    <mergeCell ref="H6:H7"/>
    <mergeCell ref="I6:I7"/>
    <mergeCell ref="H8:H9"/>
    <mergeCell ref="I8:I9"/>
    <mergeCell ref="H10:H11"/>
    <mergeCell ref="I10:I11"/>
  </mergeCells>
  <pageMargins left="7.874015748031496E-2" right="7.874015748031496E-2" top="0.39370078740157483" bottom="0.19685039370078741" header="0.31496062992125984" footer="0.31496062992125984"/>
  <pageSetup paperSize="9" scale="80" orientation="landscape"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393" r:id="rId4" name="Group Box 129">
              <controlPr defaultSize="0" autoFill="0" autoPict="0">
                <anchor moveWithCells="1">
                  <from>
                    <xdr:col>3</xdr:col>
                    <xdr:colOff>38100</xdr:colOff>
                    <xdr:row>4</xdr:row>
                    <xdr:rowOff>38100</xdr:rowOff>
                  </from>
                  <to>
                    <xdr:col>6</xdr:col>
                    <xdr:colOff>2354580</xdr:colOff>
                    <xdr:row>4</xdr:row>
                    <xdr:rowOff>419100</xdr:rowOff>
                  </to>
                </anchor>
              </controlPr>
            </control>
          </mc:Choice>
        </mc:AlternateContent>
        <mc:AlternateContent xmlns:mc="http://schemas.openxmlformats.org/markup-compatibility/2006">
          <mc:Choice Requires="x14">
            <control shapeId="11394" r:id="rId5" name="Option Button 130">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11395" r:id="rId6" name="Option Button 131">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11396" r:id="rId7" name="Option Button 132">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11397" r:id="rId8" name="Option Button 133">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11398" r:id="rId9" name="Group Box 134">
              <controlPr defaultSize="0" autoFill="0" autoPict="0">
                <anchor moveWithCells="1">
                  <from>
                    <xdr:col>3</xdr:col>
                    <xdr:colOff>38100</xdr:colOff>
                    <xdr:row>6</xdr:row>
                    <xdr:rowOff>38100</xdr:rowOff>
                  </from>
                  <to>
                    <xdr:col>6</xdr:col>
                    <xdr:colOff>2354580</xdr:colOff>
                    <xdr:row>6</xdr:row>
                    <xdr:rowOff>419100</xdr:rowOff>
                  </to>
                </anchor>
              </controlPr>
            </control>
          </mc:Choice>
        </mc:AlternateContent>
        <mc:AlternateContent xmlns:mc="http://schemas.openxmlformats.org/markup-compatibility/2006">
          <mc:Choice Requires="x14">
            <control shapeId="11399" r:id="rId10" name="Option Button 135">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11400" r:id="rId11" name="Option Button 136">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11401" r:id="rId12" name="Option Button 137">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11402" r:id="rId13" name="Option Button 138">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11403" r:id="rId14" name="Group Box 139">
              <controlPr defaultSize="0" autoFill="0" autoPict="0">
                <anchor moveWithCells="1">
                  <from>
                    <xdr:col>3</xdr:col>
                    <xdr:colOff>38100</xdr:colOff>
                    <xdr:row>8</xdr:row>
                    <xdr:rowOff>68580</xdr:rowOff>
                  </from>
                  <to>
                    <xdr:col>6</xdr:col>
                    <xdr:colOff>2354580</xdr:colOff>
                    <xdr:row>8</xdr:row>
                    <xdr:rowOff>449580</xdr:rowOff>
                  </to>
                </anchor>
              </controlPr>
            </control>
          </mc:Choice>
        </mc:AlternateContent>
        <mc:AlternateContent xmlns:mc="http://schemas.openxmlformats.org/markup-compatibility/2006">
          <mc:Choice Requires="x14">
            <control shapeId="11404" r:id="rId15" name="Option Button 140">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11405" r:id="rId16" name="Option Button 141">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11406" r:id="rId17" name="Option Button 142">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11407" r:id="rId18" name="Option Button 143">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11408" r:id="rId19" name="Group Box 144">
              <controlPr defaultSize="0" autoFill="0" autoPict="0">
                <anchor moveWithCells="1">
                  <from>
                    <xdr:col>3</xdr:col>
                    <xdr:colOff>38100</xdr:colOff>
                    <xdr:row>10</xdr:row>
                    <xdr:rowOff>68580</xdr:rowOff>
                  </from>
                  <to>
                    <xdr:col>6</xdr:col>
                    <xdr:colOff>2354580</xdr:colOff>
                    <xdr:row>10</xdr:row>
                    <xdr:rowOff>449580</xdr:rowOff>
                  </to>
                </anchor>
              </controlPr>
            </control>
          </mc:Choice>
        </mc:AlternateContent>
        <mc:AlternateContent xmlns:mc="http://schemas.openxmlformats.org/markup-compatibility/2006">
          <mc:Choice Requires="x14">
            <control shapeId="11409" r:id="rId20" name="Option Button 145">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11410" r:id="rId21" name="Option Button 146">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11411" r:id="rId22" name="Option Button 147">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11412" r:id="rId23" name="Option Button 148">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11413" r:id="rId24" name="Group Box 149">
              <controlPr defaultSize="0" autoFill="0" autoPict="0">
                <anchor moveWithCells="1">
                  <from>
                    <xdr:col>3</xdr:col>
                    <xdr:colOff>38100</xdr:colOff>
                    <xdr:row>12</xdr:row>
                    <xdr:rowOff>38100</xdr:rowOff>
                  </from>
                  <to>
                    <xdr:col>6</xdr:col>
                    <xdr:colOff>2354580</xdr:colOff>
                    <xdr:row>12</xdr:row>
                    <xdr:rowOff>419100</xdr:rowOff>
                  </to>
                </anchor>
              </controlPr>
            </control>
          </mc:Choice>
        </mc:AlternateContent>
        <mc:AlternateContent xmlns:mc="http://schemas.openxmlformats.org/markup-compatibility/2006">
          <mc:Choice Requires="x14">
            <control shapeId="11414" r:id="rId25" name="Option Button 150">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11415" r:id="rId26" name="Option Button 151">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11416" r:id="rId27" name="Option Button 152">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11417" r:id="rId28" name="Option Button 153">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2CCA0"/>
  </sheetPr>
  <dimension ref="A1:Q8"/>
  <sheetViews>
    <sheetView workbookViewId="0">
      <selection activeCell="M15" sqref="M15"/>
    </sheetView>
  </sheetViews>
  <sheetFormatPr baseColWidth="10" defaultColWidth="9.109375" defaultRowHeight="13.8"/>
  <cols>
    <col min="1" max="16384" width="9.109375" style="1"/>
  </cols>
  <sheetData>
    <row r="1" spans="1:17">
      <c r="B1" s="130">
        <v>0</v>
      </c>
      <c r="C1" s="130">
        <v>0.2</v>
      </c>
      <c r="D1" s="130">
        <v>0.4</v>
      </c>
      <c r="E1" s="130">
        <v>0.6</v>
      </c>
      <c r="F1" s="130">
        <v>0.8</v>
      </c>
      <c r="G1" s="130">
        <v>1</v>
      </c>
      <c r="H1" s="130">
        <v>1.2</v>
      </c>
      <c r="I1" s="130">
        <v>1.4</v>
      </c>
      <c r="J1" s="130">
        <v>1.6</v>
      </c>
      <c r="K1" s="130">
        <v>1.8</v>
      </c>
      <c r="L1" s="130">
        <v>2</v>
      </c>
      <c r="M1" s="130">
        <v>2.2000000000000002</v>
      </c>
      <c r="N1" s="130">
        <v>2.4</v>
      </c>
      <c r="O1" s="130">
        <v>2.6</v>
      </c>
      <c r="P1" s="130">
        <v>2.8</v>
      </c>
      <c r="Q1" s="130">
        <v>3</v>
      </c>
    </row>
    <row r="2" spans="1:17">
      <c r="A2" s="129">
        <v>5</v>
      </c>
      <c r="B2" s="13">
        <v>0</v>
      </c>
      <c r="C2" s="13">
        <v>0</v>
      </c>
      <c r="D2" s="13">
        <v>0</v>
      </c>
      <c r="E2" s="13">
        <v>1</v>
      </c>
      <c r="F2" s="13">
        <v>1</v>
      </c>
      <c r="G2" s="13">
        <v>1</v>
      </c>
      <c r="H2" s="13">
        <v>1</v>
      </c>
      <c r="I2" s="13">
        <v>1</v>
      </c>
      <c r="J2" s="13">
        <v>2</v>
      </c>
      <c r="K2" s="13">
        <v>2</v>
      </c>
      <c r="L2" s="13">
        <v>2</v>
      </c>
      <c r="M2" s="13">
        <v>2</v>
      </c>
      <c r="N2" s="13">
        <v>2</v>
      </c>
      <c r="O2" s="13">
        <v>3</v>
      </c>
      <c r="P2" s="13">
        <v>3</v>
      </c>
      <c r="Q2" s="13">
        <v>3</v>
      </c>
    </row>
    <row r="3" spans="1:17">
      <c r="A3" s="129">
        <v>4</v>
      </c>
      <c r="B3" s="131">
        <v>0</v>
      </c>
      <c r="C3" s="131">
        <v>0</v>
      </c>
      <c r="D3" s="131">
        <v>0</v>
      </c>
      <c r="E3" s="131">
        <v>1</v>
      </c>
      <c r="F3" s="131">
        <v>1</v>
      </c>
      <c r="G3" s="131">
        <v>1</v>
      </c>
      <c r="H3" s="131">
        <v>1</v>
      </c>
      <c r="I3" s="131">
        <v>2</v>
      </c>
      <c r="J3" s="131">
        <v>2</v>
      </c>
      <c r="K3" s="131">
        <v>2</v>
      </c>
      <c r="L3" s="131">
        <v>2</v>
      </c>
      <c r="M3" s="131">
        <v>3</v>
      </c>
      <c r="N3" s="131">
        <v>3</v>
      </c>
      <c r="O3" s="132"/>
      <c r="P3" s="132"/>
      <c r="Q3" s="131"/>
    </row>
    <row r="4" spans="1:17">
      <c r="A4" s="129">
        <v>3</v>
      </c>
      <c r="B4" s="131">
        <v>0</v>
      </c>
      <c r="C4" s="131">
        <v>0</v>
      </c>
      <c r="D4" s="131">
        <v>1</v>
      </c>
      <c r="E4" s="131">
        <v>1</v>
      </c>
      <c r="F4" s="131">
        <v>1</v>
      </c>
      <c r="G4" s="131">
        <v>2</v>
      </c>
      <c r="H4" s="131">
        <v>2</v>
      </c>
      <c r="I4" s="131">
        <v>2</v>
      </c>
      <c r="J4" s="131">
        <v>3</v>
      </c>
      <c r="K4" s="131">
        <v>3</v>
      </c>
      <c r="L4" s="132"/>
      <c r="M4" s="131"/>
      <c r="N4" s="131"/>
      <c r="O4" s="132"/>
      <c r="P4" s="132"/>
      <c r="Q4" s="131"/>
    </row>
    <row r="6" spans="1:17">
      <c r="A6" s="133" t="str">
        <f>Organización!L3</f>
        <v>Selección</v>
      </c>
      <c r="B6" s="134"/>
      <c r="C6" s="133" t="str">
        <f>'Gerencia estratégica'!L3</f>
        <v>Selección</v>
      </c>
      <c r="D6" s="134"/>
      <c r="E6" s="133" t="str">
        <f>Financiero!L3</f>
        <v>Selección</v>
      </c>
      <c r="F6" s="134"/>
      <c r="G6" s="133" t="str">
        <f>Membresía!L3</f>
        <v>Selección</v>
      </c>
      <c r="H6" s="134"/>
      <c r="I6" s="133" t="str">
        <f>'Capacitación y Servicios'!L3</f>
        <v>Selection</v>
      </c>
      <c r="J6" s="134"/>
      <c r="K6" s="133" t="str">
        <f>'Ventas y Marketing'!L3</f>
        <v>Selección</v>
      </c>
      <c r="L6" s="134"/>
      <c r="M6" s="133" t="str">
        <f>'Sistema Interno de Gestión'!L3</f>
        <v>Selection</v>
      </c>
      <c r="N6" s="134"/>
    </row>
    <row r="7" spans="1:17">
      <c r="A7" s="135">
        <f>Organización!M3</f>
        <v>2.2000000000000002</v>
      </c>
      <c r="B7" s="136">
        <f>MATCH(A7,$B1:$Q1,0)</f>
        <v>12</v>
      </c>
      <c r="C7" s="135">
        <f>'Gerencia estratégica'!M3</f>
        <v>1.6</v>
      </c>
      <c r="D7" s="136">
        <f>MATCH(C7,$B1:$Q1,0)</f>
        <v>9</v>
      </c>
      <c r="E7" s="135">
        <f>Financiero!M3</f>
        <v>2.4</v>
      </c>
      <c r="F7" s="136">
        <f>MATCH(E7,$B1:$Q1,0)</f>
        <v>13</v>
      </c>
      <c r="G7" s="135">
        <f>Membresía!M3</f>
        <v>0.6</v>
      </c>
      <c r="H7" s="136">
        <f>MATCH(G7,$B1:$Q1,0)</f>
        <v>4</v>
      </c>
      <c r="I7" s="135">
        <f>'Capacitación y Servicios'!M3</f>
        <v>2.2000000000000002</v>
      </c>
      <c r="J7" s="136">
        <f>MATCH(I7,$B1:$Q1,0)</f>
        <v>12</v>
      </c>
      <c r="K7" s="135">
        <f>'Ventas y Marketing'!M3</f>
        <v>2</v>
      </c>
      <c r="L7" s="136">
        <f>MATCH(K7,$B1:$Q1,0)</f>
        <v>11</v>
      </c>
      <c r="M7" s="135">
        <f>Organización!M3</f>
        <v>2.2000000000000002</v>
      </c>
      <c r="N7" s="136">
        <f>MATCH(M7,$B1:$Q1,0)</f>
        <v>12</v>
      </c>
    </row>
    <row r="8" spans="1:17">
      <c r="A8" s="137" t="e">
        <f>INDEX($B2:$Q4,MATCH(A6,$A2:$A4,0),B7)</f>
        <v>#N/A</v>
      </c>
      <c r="B8" s="138"/>
      <c r="C8" s="137" t="e">
        <f>INDEX($B2:$Q4,MATCH(C6,$A2:$A4,0),D7)</f>
        <v>#N/A</v>
      </c>
      <c r="D8" s="138"/>
      <c r="E8" s="137" t="e">
        <f>INDEX($B2:$Q4,MATCH(E6,$A2:$A4,0),F7)</f>
        <v>#N/A</v>
      </c>
      <c r="F8" s="138"/>
      <c r="G8" s="137" t="e">
        <f>INDEX($B2:$Q4,MATCH(G6,$A2:$A4,0),H7)</f>
        <v>#N/A</v>
      </c>
      <c r="H8" s="138"/>
      <c r="I8" s="137" t="e">
        <f>INDEX($B2:$Q4,MATCH(I6,$A2:$A4,0),J7)</f>
        <v>#N/A</v>
      </c>
      <c r="J8" s="138"/>
      <c r="K8" s="137" t="e">
        <f>INDEX($B2:$Q4,MATCH(K6,$A2:$A4,0),L7)</f>
        <v>#N/A</v>
      </c>
      <c r="L8" s="138"/>
      <c r="M8" s="137" t="e">
        <f>INDEX($B2:$Q4,MATCH(M6,$A2:$A4,0),N7)</f>
        <v>#N/A</v>
      </c>
      <c r="N8" s="13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B13"/>
  <sheetViews>
    <sheetView workbookViewId="0">
      <selection activeCell="N24" sqref="N24"/>
    </sheetView>
  </sheetViews>
  <sheetFormatPr baseColWidth="10" defaultColWidth="8.88671875" defaultRowHeight="14.4"/>
  <sheetData>
    <row r="1" spans="1:2">
      <c r="A1" t="s">
        <v>193</v>
      </c>
    </row>
    <row r="2" spans="1:2">
      <c r="A2" t="s">
        <v>194</v>
      </c>
    </row>
    <row r="3" spans="1:2">
      <c r="A3" t="s">
        <v>195</v>
      </c>
    </row>
    <row r="4" spans="1:2">
      <c r="A4" t="s">
        <v>196</v>
      </c>
    </row>
    <row r="5" spans="1:2">
      <c r="A5" t="s">
        <v>197</v>
      </c>
    </row>
    <row r="6" spans="1:2">
      <c r="A6" t="s">
        <v>198</v>
      </c>
    </row>
    <row r="7" spans="1:2">
      <c r="A7" t="s">
        <v>199</v>
      </c>
    </row>
    <row r="8" spans="1:2">
      <c r="A8" t="s">
        <v>200</v>
      </c>
    </row>
    <row r="10" spans="1:2">
      <c r="A10" s="9" t="s">
        <v>201</v>
      </c>
      <c r="B10" t="s">
        <v>202</v>
      </c>
    </row>
    <row r="11" spans="1:2">
      <c r="A11" s="10" t="s">
        <v>203</v>
      </c>
      <c r="B11" t="s">
        <v>204</v>
      </c>
    </row>
    <row r="12" spans="1:2">
      <c r="A12" t="s">
        <v>205</v>
      </c>
      <c r="B12" t="s">
        <v>206</v>
      </c>
    </row>
    <row r="13" spans="1:2">
      <c r="A13" s="12" t="s">
        <v>207</v>
      </c>
      <c r="B13" t="s">
        <v>208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9"/>
  <sheetViews>
    <sheetView showGridLines="0" topLeftCell="A13" zoomScale="90" zoomScaleNormal="90" workbookViewId="0">
      <selection activeCell="E9" sqref="E9"/>
    </sheetView>
  </sheetViews>
  <sheetFormatPr baseColWidth="10" defaultColWidth="9.109375" defaultRowHeight="14.4"/>
  <cols>
    <col min="1" max="1" width="28.5546875" style="58" customWidth="1"/>
    <col min="2" max="2" width="30.5546875" style="58" customWidth="1"/>
    <col min="3" max="3" width="11.88671875" style="58" customWidth="1"/>
    <col min="4" max="4" width="11.6640625" style="58" customWidth="1"/>
    <col min="5" max="5" width="10.6640625" style="58" customWidth="1"/>
    <col min="6" max="16384" width="9.109375" style="58"/>
  </cols>
  <sheetData>
    <row r="1" spans="1:5">
      <c r="A1" s="57" t="s">
        <v>231</v>
      </c>
    </row>
    <row r="3" spans="1:5" ht="31.5" customHeight="1">
      <c r="A3" s="102" t="s">
        <v>25</v>
      </c>
      <c r="B3" s="168" t="s">
        <v>303</v>
      </c>
      <c r="C3" s="168"/>
      <c r="D3" s="168"/>
      <c r="E3" s="168"/>
    </row>
    <row r="5" spans="1:5">
      <c r="A5" s="58" t="s">
        <v>26</v>
      </c>
      <c r="B5" s="59" t="s">
        <v>325</v>
      </c>
      <c r="C5" s="59"/>
      <c r="D5" s="59"/>
      <c r="E5" s="59"/>
    </row>
    <row r="7" spans="1:5">
      <c r="A7" s="58" t="s">
        <v>27</v>
      </c>
      <c r="B7" s="152">
        <v>2008</v>
      </c>
    </row>
    <row r="10" spans="1:5">
      <c r="A10" s="58" t="s">
        <v>28</v>
      </c>
      <c r="B10" s="58" t="s">
        <v>29</v>
      </c>
      <c r="C10" s="148"/>
    </row>
    <row r="11" spans="1:5">
      <c r="B11" s="58" t="s">
        <v>304</v>
      </c>
      <c r="C11" s="60"/>
    </row>
    <row r="12" spans="1:5">
      <c r="B12" s="58" t="s">
        <v>30</v>
      </c>
      <c r="C12" s="60" t="s">
        <v>305</v>
      </c>
    </row>
    <row r="14" spans="1:5">
      <c r="A14" s="58" t="s">
        <v>31</v>
      </c>
      <c r="C14" s="106" t="s">
        <v>32</v>
      </c>
      <c r="D14" s="106" t="s">
        <v>33</v>
      </c>
      <c r="E14" s="106" t="s">
        <v>34</v>
      </c>
    </row>
    <row r="15" spans="1:5" s="102" customFormat="1" ht="24.9" customHeight="1">
      <c r="B15" s="102" t="s">
        <v>35</v>
      </c>
      <c r="C15" s="104"/>
      <c r="D15" s="103"/>
      <c r="E15" s="103"/>
    </row>
    <row r="16" spans="1:5" s="102" customFormat="1" ht="24.9" customHeight="1">
      <c r="B16" s="102" t="s">
        <v>36</v>
      </c>
      <c r="C16" s="104">
        <v>20</v>
      </c>
      <c r="D16" s="103">
        <v>2</v>
      </c>
      <c r="E16" s="103">
        <v>18</v>
      </c>
    </row>
    <row r="19" spans="1:5">
      <c r="A19" s="58" t="s">
        <v>37</v>
      </c>
      <c r="B19" s="105" t="s">
        <v>38</v>
      </c>
      <c r="C19" s="106" t="s">
        <v>32</v>
      </c>
      <c r="D19" s="106" t="s">
        <v>33</v>
      </c>
      <c r="E19" s="106" t="s">
        <v>34</v>
      </c>
    </row>
    <row r="20" spans="1:5" s="102" customFormat="1" ht="24.9" customHeight="1">
      <c r="B20" s="103" t="s">
        <v>39</v>
      </c>
      <c r="C20" s="104">
        <v>4</v>
      </c>
      <c r="D20" s="103">
        <v>0</v>
      </c>
      <c r="E20" s="103">
        <v>4</v>
      </c>
    </row>
    <row r="21" spans="1:5" s="102" customFormat="1" ht="24.9" customHeight="1">
      <c r="B21" s="103" t="s">
        <v>40</v>
      </c>
      <c r="C21" s="104">
        <v>1</v>
      </c>
      <c r="D21" s="103"/>
      <c r="E21" s="103">
        <v>1</v>
      </c>
    </row>
    <row r="22" spans="1:5" s="102" customFormat="1" ht="24.9" customHeight="1">
      <c r="B22" s="103" t="s">
        <v>41</v>
      </c>
      <c r="C22" s="104">
        <v>2</v>
      </c>
      <c r="D22" s="103"/>
      <c r="E22" s="103">
        <v>2</v>
      </c>
    </row>
    <row r="23" spans="1:5" s="102" customFormat="1" ht="24.9" customHeight="1">
      <c r="B23" s="103" t="s">
        <v>42</v>
      </c>
      <c r="C23" s="104"/>
      <c r="D23" s="103"/>
      <c r="E23" s="103"/>
    </row>
    <row r="25" spans="1:5">
      <c r="A25" s="58" t="s">
        <v>281</v>
      </c>
      <c r="C25" s="149">
        <v>44683</v>
      </c>
      <c r="D25" s="59"/>
    </row>
    <row r="27" spans="1:5">
      <c r="A27" s="58" t="s">
        <v>282</v>
      </c>
      <c r="C27" s="149">
        <v>44649</v>
      </c>
      <c r="D27" s="59"/>
    </row>
    <row r="29" spans="1:5">
      <c r="A29" s="58" t="s">
        <v>43</v>
      </c>
      <c r="C29" s="59" t="s">
        <v>285</v>
      </c>
      <c r="D29" s="59"/>
    </row>
    <row r="31" spans="1:5">
      <c r="A31" s="58" t="s">
        <v>44</v>
      </c>
      <c r="C31" s="59"/>
      <c r="D31" s="59"/>
    </row>
    <row r="33" spans="1:10">
      <c r="A33" s="58" t="s">
        <v>45</v>
      </c>
      <c r="D33" s="59" t="s">
        <v>286</v>
      </c>
      <c r="E33" s="59"/>
    </row>
    <row r="35" spans="1:10">
      <c r="A35" s="58" t="s">
        <v>46</v>
      </c>
      <c r="E35" s="59" t="s">
        <v>286</v>
      </c>
      <c r="F35" s="59"/>
      <c r="G35" s="59"/>
    </row>
    <row r="37" spans="1:10">
      <c r="E37" s="61"/>
      <c r="F37" s="62"/>
      <c r="G37" s="62"/>
      <c r="H37" s="62"/>
      <c r="I37" s="62"/>
      <c r="J37" s="53"/>
    </row>
    <row r="38" spans="1:10">
      <c r="E38" s="61"/>
      <c r="F38" s="62"/>
      <c r="G38" s="62"/>
      <c r="H38" s="62"/>
      <c r="I38" s="62"/>
      <c r="J38" s="53"/>
    </row>
    <row r="39" spans="1:10">
      <c r="E39" s="61"/>
      <c r="F39" s="62"/>
      <c r="G39" s="62"/>
      <c r="H39" s="62"/>
      <c r="I39" s="62"/>
      <c r="J39" s="53"/>
    </row>
    <row r="40" spans="1:10">
      <c r="A40" s="63"/>
      <c r="B40" s="63"/>
      <c r="C40" s="63"/>
      <c r="E40" s="61"/>
      <c r="F40" s="62"/>
      <c r="G40" s="62"/>
      <c r="H40" s="62"/>
      <c r="I40" s="62"/>
      <c r="J40" s="53"/>
    </row>
    <row r="41" spans="1:10">
      <c r="A41" s="63"/>
      <c r="B41" s="63"/>
      <c r="C41" s="63"/>
      <c r="E41" s="61"/>
      <c r="F41" s="62"/>
      <c r="G41" s="62"/>
      <c r="H41" s="62"/>
      <c r="I41" s="62"/>
      <c r="J41" s="53"/>
    </row>
    <row r="42" spans="1:10">
      <c r="A42" s="63"/>
      <c r="B42" s="63"/>
      <c r="C42" s="63"/>
      <c r="E42" s="62"/>
      <c r="F42" s="62"/>
      <c r="G42" s="62"/>
      <c r="H42" s="62"/>
      <c r="I42" s="62"/>
      <c r="J42" s="53"/>
    </row>
    <row r="43" spans="1:10">
      <c r="A43" s="63"/>
      <c r="B43" s="63"/>
      <c r="C43" s="63"/>
      <c r="E43" s="62"/>
      <c r="F43" s="62"/>
      <c r="G43" s="62"/>
      <c r="H43" s="62"/>
      <c r="I43" s="62"/>
      <c r="J43" s="53"/>
    </row>
    <row r="44" spans="1:10">
      <c r="A44" s="63"/>
      <c r="B44" s="63"/>
      <c r="C44" s="63"/>
      <c r="E44" s="62"/>
      <c r="F44" s="62"/>
      <c r="G44" s="62"/>
      <c r="H44" s="62"/>
      <c r="I44" s="62"/>
      <c r="J44" s="53"/>
    </row>
    <row r="45" spans="1:10">
      <c r="A45" s="63"/>
      <c r="B45" s="63"/>
      <c r="C45" s="63"/>
      <c r="E45" s="62"/>
      <c r="F45" s="62"/>
      <c r="G45" s="62"/>
      <c r="H45" s="62"/>
      <c r="I45" s="62"/>
      <c r="J45" s="53"/>
    </row>
    <row r="46" spans="1:10">
      <c r="A46" s="63"/>
      <c r="B46" s="63"/>
      <c r="C46" s="63"/>
      <c r="E46" s="62"/>
      <c r="F46" s="62"/>
      <c r="G46" s="62"/>
      <c r="H46" s="62"/>
      <c r="I46" s="62"/>
      <c r="J46" s="53"/>
    </row>
    <row r="47" spans="1:10">
      <c r="A47" s="63"/>
      <c r="B47" s="63"/>
      <c r="C47" s="63"/>
    </row>
    <row r="48" spans="1:10">
      <c r="A48" s="64"/>
      <c r="B48" s="64"/>
      <c r="C48" s="64"/>
    </row>
    <row r="49" spans="1:3">
      <c r="A49" s="64"/>
      <c r="B49" s="64"/>
      <c r="C49" s="64"/>
    </row>
  </sheetData>
  <mergeCells count="1">
    <mergeCell ref="B3:E3"/>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5"/>
  <sheetViews>
    <sheetView showGridLines="0" zoomScale="90" zoomScaleNormal="90" zoomScaleSheetLayoutView="80" workbookViewId="0">
      <selection activeCell="U15" sqref="U15"/>
    </sheetView>
  </sheetViews>
  <sheetFormatPr baseColWidth="10" defaultColWidth="8.88671875" defaultRowHeight="14.4"/>
  <cols>
    <col min="1" max="1" width="4" customWidth="1"/>
    <col min="4" max="4" width="9.6640625" customWidth="1"/>
    <col min="5" max="6" width="9.109375" style="13"/>
    <col min="10" max="10" width="10.109375" customWidth="1"/>
    <col min="11" max="11" width="11.109375" customWidth="1"/>
  </cols>
  <sheetData>
    <row r="1" spans="1:13">
      <c r="A1" s="34" t="s">
        <v>47</v>
      </c>
    </row>
    <row r="3" spans="1:13">
      <c r="A3" s="40" t="s">
        <v>48</v>
      </c>
    </row>
    <row r="4" spans="1:13" s="38" customFormat="1" ht="45" customHeight="1">
      <c r="A4" s="39">
        <v>0</v>
      </c>
      <c r="B4" s="169" t="s">
        <v>49</v>
      </c>
      <c r="C4" s="169"/>
      <c r="D4" s="169"/>
      <c r="E4" s="169"/>
      <c r="F4" s="169"/>
      <c r="G4" s="169"/>
      <c r="H4" s="169"/>
      <c r="I4" s="169"/>
      <c r="J4" s="169"/>
      <c r="K4" s="169"/>
      <c r="L4" s="107"/>
      <c r="M4" s="107"/>
    </row>
    <row r="5" spans="1:13" s="38" customFormat="1" ht="45" customHeight="1">
      <c r="A5" s="39">
        <v>1</v>
      </c>
      <c r="B5" s="170" t="s">
        <v>50</v>
      </c>
      <c r="C5" s="170"/>
      <c r="D5" s="170"/>
      <c r="E5" s="170"/>
      <c r="F5" s="170"/>
      <c r="G5" s="170"/>
      <c r="H5" s="170"/>
      <c r="I5" s="170"/>
      <c r="J5" s="170"/>
      <c r="K5" s="170"/>
      <c r="L5" s="37"/>
      <c r="M5" s="37"/>
    </row>
    <row r="6" spans="1:13" s="38" customFormat="1" ht="45" customHeight="1">
      <c r="A6" s="39">
        <v>2</v>
      </c>
      <c r="B6" s="171" t="s">
        <v>51</v>
      </c>
      <c r="C6" s="171"/>
      <c r="D6" s="171"/>
      <c r="E6" s="171"/>
      <c r="F6" s="171"/>
      <c r="G6" s="171"/>
      <c r="H6" s="171"/>
      <c r="I6" s="171"/>
      <c r="J6" s="171"/>
      <c r="K6" s="171"/>
      <c r="L6" s="37"/>
      <c r="M6" s="37"/>
    </row>
    <row r="7" spans="1:13" s="38" customFormat="1" ht="52.5" customHeight="1">
      <c r="A7" s="39">
        <v>3</v>
      </c>
      <c r="B7" s="172" t="s">
        <v>52</v>
      </c>
      <c r="C7" s="172"/>
      <c r="D7" s="172"/>
      <c r="E7" s="172"/>
      <c r="F7" s="172"/>
      <c r="G7" s="172"/>
      <c r="H7" s="172"/>
      <c r="I7" s="172"/>
      <c r="J7" s="172"/>
      <c r="K7" s="172"/>
      <c r="L7" s="37"/>
      <c r="M7" s="37"/>
    </row>
    <row r="8" spans="1:13" ht="17.25" customHeight="1">
      <c r="A8" s="1" t="s">
        <v>53</v>
      </c>
      <c r="B8" s="1"/>
      <c r="L8" s="112"/>
    </row>
    <row r="9" spans="1:13" ht="15" thickBot="1">
      <c r="A9" s="37"/>
      <c r="B9" s="37"/>
      <c r="C9" s="37"/>
    </row>
    <row r="10" spans="1:13">
      <c r="D10" s="113" t="s">
        <v>54</v>
      </c>
      <c r="E10" s="111" t="s">
        <v>55</v>
      </c>
      <c r="F10" s="109"/>
      <c r="G10" s="109"/>
      <c r="H10" s="109"/>
      <c r="I10" s="109"/>
      <c r="J10" s="108" t="s">
        <v>56</v>
      </c>
      <c r="K10" s="115" t="s">
        <v>57</v>
      </c>
      <c r="M10" s="33" t="e">
        <f>IF(K11=1,#REF!,IF(K11=2,#REF!,IF(K11=3,#REF!,#REF!)))</f>
        <v>#REF!</v>
      </c>
    </row>
    <row r="11" spans="1:13">
      <c r="D11" s="108">
        <f>Organización!J2</f>
        <v>5</v>
      </c>
      <c r="E11" s="110" t="str">
        <f>Organización!A3</f>
        <v>A. Organización del grupo y estructura de administración</v>
      </c>
      <c r="F11" s="111"/>
      <c r="G11" s="111"/>
      <c r="H11" s="111"/>
      <c r="I11" s="111"/>
      <c r="J11" s="123">
        <f>Organización!M3</f>
        <v>2.2000000000000002</v>
      </c>
      <c r="K11" s="139">
        <f t="shared" ref="K11:K17" si="0">IF(J11&gt;=0.6, IF(J11&gt;=1.6,IF(J11&gt;=2.6,3,2),1),0)</f>
        <v>2</v>
      </c>
      <c r="L11">
        <v>2.5</v>
      </c>
      <c r="M11">
        <v>1.5</v>
      </c>
    </row>
    <row r="12" spans="1:13">
      <c r="D12" s="108">
        <f>'Gerencia estratégica'!J2</f>
        <v>5</v>
      </c>
      <c r="E12" s="110" t="str">
        <f>'Gerencia estratégica'!A3</f>
        <v>B. Gerencia estratégica</v>
      </c>
      <c r="F12" s="111"/>
      <c r="G12" s="111"/>
      <c r="H12" s="111"/>
      <c r="I12" s="111"/>
      <c r="J12" s="123">
        <f>'Gerencia estratégica'!M3</f>
        <v>1.6</v>
      </c>
      <c r="K12" s="139">
        <f t="shared" si="0"/>
        <v>2</v>
      </c>
      <c r="L12">
        <v>2.5</v>
      </c>
      <c r="M12">
        <v>1.5</v>
      </c>
    </row>
    <row r="13" spans="1:13">
      <c r="D13" s="108">
        <f>Financiero!J2</f>
        <v>5</v>
      </c>
      <c r="E13" s="110" t="str">
        <f>Financiero!A3</f>
        <v>C. Administración financiera</v>
      </c>
      <c r="F13" s="111"/>
      <c r="G13" s="111"/>
      <c r="H13" s="111"/>
      <c r="I13" s="111"/>
      <c r="J13" s="123">
        <f>Financiero!M3</f>
        <v>2.4</v>
      </c>
      <c r="K13" s="139">
        <f t="shared" si="0"/>
        <v>2</v>
      </c>
      <c r="L13">
        <v>2.5</v>
      </c>
      <c r="M13">
        <v>1.5</v>
      </c>
    </row>
    <row r="14" spans="1:13">
      <c r="D14" s="108">
        <f>Membresía!J2</f>
        <v>5</v>
      </c>
      <c r="E14" s="110" t="str">
        <f>Membresía!A3</f>
        <v>D. Participación de los miembros y planificación de la membresía</v>
      </c>
      <c r="F14" s="111"/>
      <c r="G14" s="111"/>
      <c r="H14" s="111"/>
      <c r="I14" s="111"/>
      <c r="J14" s="123">
        <f>Membresía!M3</f>
        <v>0.6</v>
      </c>
      <c r="K14" s="139">
        <f t="shared" si="0"/>
        <v>1</v>
      </c>
      <c r="L14">
        <v>2.5</v>
      </c>
      <c r="M14">
        <v>1.5</v>
      </c>
    </row>
    <row r="15" spans="1:13">
      <c r="D15" s="108">
        <f>'Capacitación y Servicios'!J2</f>
        <v>5</v>
      </c>
      <c r="E15" s="111" t="str">
        <f>'Capacitación y Servicios'!A3</f>
        <v>E. Capacitación para miembros y prestación de servicios</v>
      </c>
      <c r="F15" s="111"/>
      <c r="G15" s="111"/>
      <c r="H15" s="111"/>
      <c r="I15" s="111"/>
      <c r="J15" s="123">
        <f>'Capacitación y Servicios'!M3</f>
        <v>2.2000000000000002</v>
      </c>
      <c r="K15" s="139">
        <f t="shared" si="0"/>
        <v>2</v>
      </c>
      <c r="L15">
        <v>2.5</v>
      </c>
      <c r="M15">
        <v>1.5</v>
      </c>
    </row>
    <row r="16" spans="1:13">
      <c r="D16" s="108">
        <f>'Ventas y Marketing'!J2</f>
        <v>5</v>
      </c>
      <c r="E16" s="111" t="str">
        <f>'Ventas y Marketing'!A3</f>
        <v>F. Ventas y marketing</v>
      </c>
      <c r="F16" s="111"/>
      <c r="G16" s="111"/>
      <c r="H16" s="111"/>
      <c r="I16" s="111"/>
      <c r="J16" s="123">
        <f>'Ventas y Marketing'!M3</f>
        <v>2</v>
      </c>
      <c r="K16" s="139">
        <f t="shared" si="0"/>
        <v>2</v>
      </c>
      <c r="L16">
        <v>2.5</v>
      </c>
      <c r="M16">
        <v>1.5</v>
      </c>
    </row>
    <row r="17" spans="1:13" ht="15" thickBot="1">
      <c r="D17" s="116">
        <f>'Sistema Interno de Gestión'!J2</f>
        <v>5</v>
      </c>
      <c r="E17" s="117" t="str">
        <f>'Sistema Interno de Gestión'!A3</f>
        <v>G. Sistema de Gestión Interna</v>
      </c>
      <c r="F17" s="117"/>
      <c r="G17" s="117"/>
      <c r="H17" s="117"/>
      <c r="I17" s="117"/>
      <c r="J17" s="124">
        <f>'Sistema Interno de Gestión'!M3</f>
        <v>2.2000000000000002</v>
      </c>
      <c r="K17" s="140">
        <f t="shared" si="0"/>
        <v>2</v>
      </c>
      <c r="L17">
        <v>2.5</v>
      </c>
      <c r="M17">
        <v>1.5</v>
      </c>
    </row>
    <row r="18" spans="1:13" ht="15" thickTop="1">
      <c r="D18" s="150">
        <f>SUM(D11:D17)</f>
        <v>35</v>
      </c>
      <c r="E18" s="119"/>
      <c r="F18" s="119"/>
      <c r="G18" s="118"/>
      <c r="H18" s="118"/>
      <c r="I18" s="118"/>
      <c r="J18" s="151">
        <f>AVERAGE(J11:J17)</f>
        <v>1.8857142857142857</v>
      </c>
      <c r="K18" s="118"/>
    </row>
    <row r="19" spans="1:13">
      <c r="H19" s="128"/>
      <c r="I19" s="128"/>
    </row>
    <row r="20" spans="1:13">
      <c r="H20" s="127"/>
      <c r="I20" s="127"/>
      <c r="J20" s="126"/>
    </row>
    <row r="21" spans="1:13">
      <c r="A21" s="24"/>
      <c r="H21" s="127"/>
      <c r="I21" s="127"/>
      <c r="J21" s="126"/>
    </row>
    <row r="22" spans="1:13">
      <c r="A22" s="24"/>
      <c r="H22" s="127"/>
      <c r="I22" s="118"/>
      <c r="J22" s="126"/>
    </row>
    <row r="23" spans="1:13">
      <c r="H23" s="127"/>
      <c r="I23" s="127"/>
      <c r="J23" s="126"/>
    </row>
    <row r="24" spans="1:13">
      <c r="H24" s="127"/>
      <c r="I24" s="127"/>
      <c r="J24" s="126"/>
    </row>
    <row r="25" spans="1:13">
      <c r="H25" s="127"/>
      <c r="I25" s="127"/>
      <c r="J25" s="126"/>
    </row>
    <row r="26" spans="1:13">
      <c r="H26" s="127"/>
      <c r="I26" s="127"/>
      <c r="J26" s="126"/>
    </row>
    <row r="27" spans="1:13">
      <c r="H27" s="127"/>
      <c r="I27" s="127"/>
      <c r="J27" s="126"/>
    </row>
    <row r="28" spans="1:13">
      <c r="H28" s="127"/>
      <c r="I28" s="127"/>
      <c r="J28" s="126"/>
    </row>
    <row r="29" spans="1:13">
      <c r="H29" s="127"/>
      <c r="I29" s="127"/>
      <c r="J29" s="126"/>
    </row>
    <row r="30" spans="1:13">
      <c r="H30" s="127"/>
      <c r="I30" s="127"/>
      <c r="J30" s="126"/>
    </row>
    <row r="31" spans="1:13">
      <c r="H31" s="127"/>
      <c r="I31" s="127"/>
      <c r="J31" s="126"/>
    </row>
    <row r="32" spans="1:13">
      <c r="H32" s="127"/>
      <c r="I32" s="127"/>
      <c r="J32" s="126"/>
    </row>
    <row r="33" spans="8:10">
      <c r="H33" s="127"/>
      <c r="I33" s="127"/>
      <c r="J33" s="126"/>
    </row>
    <row r="34" spans="8:10">
      <c r="H34" s="127"/>
      <c r="I34" s="127"/>
      <c r="J34" s="126"/>
    </row>
    <row r="35" spans="8:10">
      <c r="H35" s="125"/>
      <c r="I35" s="125"/>
      <c r="J35" s="120"/>
    </row>
  </sheetData>
  <mergeCells count="4">
    <mergeCell ref="B4:K4"/>
    <mergeCell ref="B5:K5"/>
    <mergeCell ref="B6:K6"/>
    <mergeCell ref="B7:K7"/>
  </mergeCells>
  <conditionalFormatting sqref="M10">
    <cfRule type="cellIs" dxfId="3" priority="5" operator="equal">
      <formula>#REF!</formula>
    </cfRule>
    <cfRule type="cellIs" dxfId="2" priority="9" operator="equal">
      <formula>#REF!</formula>
    </cfRule>
    <cfRule type="cellIs" dxfId="1" priority="12" operator="equal">
      <formula>#REF!</formula>
    </cfRule>
    <cfRule type="cellIs" dxfId="0" priority="13" operator="equal">
      <formula>#REF!</formula>
    </cfRule>
  </conditionalFormatting>
  <printOptions horizontalCentered="1"/>
  <pageMargins left="0.11811023622047245" right="0.11811023622047245" top="0.74803149606299213" bottom="0.74803149606299213" header="0.31496062992125984" footer="0.31496062992125984"/>
  <pageSetup paperSize="9" scale="77"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B2CCA0"/>
  </sheetPr>
  <dimension ref="A1:M14"/>
  <sheetViews>
    <sheetView showGridLines="0" topLeftCell="D1" zoomScale="90" zoomScaleNormal="90" workbookViewId="0">
      <selection activeCell="J4" sqref="J4:J13"/>
    </sheetView>
  </sheetViews>
  <sheetFormatPr baseColWidth="10" defaultColWidth="9.109375" defaultRowHeight="13.8"/>
  <cols>
    <col min="1" max="1" width="3.33203125" style="76" customWidth="1"/>
    <col min="2" max="2" width="3.33203125" style="74" customWidth="1"/>
    <col min="3" max="3" width="25.6640625" style="75" customWidth="1"/>
    <col min="4" max="5" width="35.6640625" style="76" customWidth="1"/>
    <col min="6" max="7" width="38.6640625" style="76" customWidth="1"/>
    <col min="8" max="9" width="3.33203125" style="76" customWidth="1"/>
    <col min="10" max="11" width="40.6640625" style="77" customWidth="1"/>
    <col min="12" max="13" width="9.6640625" style="52" customWidth="1"/>
    <col min="14" max="16384" width="9.109375" style="76"/>
  </cols>
  <sheetData>
    <row r="1" spans="1:13" s="66" customFormat="1" ht="15" customHeight="1">
      <c r="A1" s="176" t="s">
        <v>58</v>
      </c>
      <c r="B1" s="176"/>
      <c r="C1" s="176"/>
      <c r="D1" s="177" t="s">
        <v>59</v>
      </c>
      <c r="E1" s="179" t="s">
        <v>60</v>
      </c>
      <c r="F1" s="181" t="s">
        <v>61</v>
      </c>
      <c r="G1" s="183" t="s">
        <v>62</v>
      </c>
      <c r="H1" s="187"/>
      <c r="I1" s="188"/>
      <c r="J1" s="65" t="s">
        <v>63</v>
      </c>
      <c r="K1" s="173"/>
      <c r="L1" s="50"/>
      <c r="M1" s="50"/>
    </row>
    <row r="2" spans="1:13" s="36" customFormat="1" ht="15" customHeight="1">
      <c r="A2" s="176"/>
      <c r="B2" s="176"/>
      <c r="C2" s="176"/>
      <c r="D2" s="178"/>
      <c r="E2" s="180"/>
      <c r="F2" s="182"/>
      <c r="G2" s="184"/>
      <c r="H2" s="189"/>
      <c r="I2" s="190"/>
      <c r="J2" s="67">
        <f>COUNTA(L4:L13)</f>
        <v>5</v>
      </c>
      <c r="K2" s="173"/>
      <c r="L2" s="46"/>
      <c r="M2" s="147">
        <f>COUNTIF(L5:L13,0)</f>
        <v>0</v>
      </c>
    </row>
    <row r="3" spans="1:13" s="36" customFormat="1" ht="24.9" customHeight="1">
      <c r="A3" s="68" t="s">
        <v>232</v>
      </c>
      <c r="B3" s="69"/>
      <c r="C3" s="69"/>
      <c r="D3" s="70"/>
      <c r="E3" s="70"/>
      <c r="F3" s="70"/>
      <c r="G3" s="71"/>
      <c r="H3" s="191"/>
      <c r="I3" s="192"/>
      <c r="J3" s="72" t="s">
        <v>64</v>
      </c>
      <c r="K3" s="72" t="s">
        <v>65</v>
      </c>
      <c r="L3" s="51" t="s">
        <v>308</v>
      </c>
      <c r="M3" s="122">
        <f>SUM(M4:M13)/(5-M2)</f>
        <v>2.2000000000000002</v>
      </c>
    </row>
    <row r="4" spans="1:13" s="36" customFormat="1" ht="72.75" customHeight="1">
      <c r="A4" s="193" t="s">
        <v>66</v>
      </c>
      <c r="B4" s="195">
        <v>1</v>
      </c>
      <c r="C4" s="185" t="s">
        <v>209</v>
      </c>
      <c r="D4" s="17" t="s">
        <v>213</v>
      </c>
      <c r="E4" s="17" t="s">
        <v>67</v>
      </c>
      <c r="F4" s="17" t="s">
        <v>68</v>
      </c>
      <c r="G4" s="17" t="s">
        <v>69</v>
      </c>
      <c r="H4" s="193" t="s">
        <v>66</v>
      </c>
      <c r="I4" s="195">
        <v>1</v>
      </c>
      <c r="J4" s="241" t="s">
        <v>309</v>
      </c>
      <c r="K4" s="174" t="s">
        <v>293</v>
      </c>
      <c r="L4" s="52"/>
      <c r="M4" s="46"/>
    </row>
    <row r="5" spans="1:13" s="36" customFormat="1" ht="36.9" customHeight="1">
      <c r="A5" s="194"/>
      <c r="B5" s="196"/>
      <c r="C5" s="186"/>
      <c r="D5" s="14"/>
      <c r="E5" s="15"/>
      <c r="F5" s="15"/>
      <c r="G5" s="16"/>
      <c r="H5" s="194"/>
      <c r="I5" s="196"/>
      <c r="J5" s="242"/>
      <c r="K5" s="175"/>
      <c r="L5" s="45">
        <v>3</v>
      </c>
      <c r="M5" s="121">
        <f>IF(L5=0,0,L5-1)</f>
        <v>2</v>
      </c>
    </row>
    <row r="6" spans="1:13" s="36" customFormat="1" ht="79.5" customHeight="1">
      <c r="A6" s="193" t="s">
        <v>66</v>
      </c>
      <c r="B6" s="195">
        <v>2</v>
      </c>
      <c r="C6" s="202" t="s">
        <v>211</v>
      </c>
      <c r="D6" s="17" t="s">
        <v>70</v>
      </c>
      <c r="E6" s="17" t="s">
        <v>215</v>
      </c>
      <c r="F6" s="17" t="s">
        <v>71</v>
      </c>
      <c r="G6" s="17" t="s">
        <v>72</v>
      </c>
      <c r="H6" s="193" t="s">
        <v>66</v>
      </c>
      <c r="I6" s="195">
        <v>2</v>
      </c>
      <c r="J6" s="241" t="s">
        <v>327</v>
      </c>
      <c r="K6" s="197"/>
      <c r="L6" s="52"/>
      <c r="M6" s="46"/>
    </row>
    <row r="7" spans="1:13" s="36" customFormat="1" ht="36.9" customHeight="1">
      <c r="A7" s="194"/>
      <c r="B7" s="196"/>
      <c r="C7" s="203"/>
      <c r="D7" s="14"/>
      <c r="E7" s="15"/>
      <c r="F7" s="15"/>
      <c r="G7" s="16"/>
      <c r="H7" s="194"/>
      <c r="I7" s="196"/>
      <c r="J7" s="242"/>
      <c r="K7" s="197"/>
      <c r="L7" s="45">
        <v>4</v>
      </c>
      <c r="M7" s="121">
        <f>IF(L7=0,0,L7-1)</f>
        <v>3</v>
      </c>
    </row>
    <row r="8" spans="1:13" s="36" customFormat="1" ht="79.5" customHeight="1">
      <c r="A8" s="193" t="s">
        <v>66</v>
      </c>
      <c r="B8" s="195">
        <v>3</v>
      </c>
      <c r="C8" s="202" t="s">
        <v>73</v>
      </c>
      <c r="D8" s="17" t="s">
        <v>74</v>
      </c>
      <c r="E8" s="17" t="s">
        <v>75</v>
      </c>
      <c r="F8" s="17" t="s">
        <v>76</v>
      </c>
      <c r="G8" s="17" t="s">
        <v>77</v>
      </c>
      <c r="H8" s="193" t="s">
        <v>66</v>
      </c>
      <c r="I8" s="195">
        <v>3</v>
      </c>
      <c r="J8" s="241" t="s">
        <v>326</v>
      </c>
      <c r="K8" s="197"/>
      <c r="L8" s="56"/>
      <c r="M8" s="46"/>
    </row>
    <row r="9" spans="1:13" s="36" customFormat="1" ht="36.9" customHeight="1">
      <c r="A9" s="194"/>
      <c r="B9" s="196"/>
      <c r="C9" s="203"/>
      <c r="D9" s="14"/>
      <c r="E9" s="15"/>
      <c r="F9" s="15"/>
      <c r="G9" s="16"/>
      <c r="H9" s="194"/>
      <c r="I9" s="196"/>
      <c r="J9" s="242"/>
      <c r="K9" s="197"/>
      <c r="L9" s="55">
        <v>3</v>
      </c>
      <c r="M9" s="121">
        <f>IF(L9=0,0,L9-1)</f>
        <v>2</v>
      </c>
    </row>
    <row r="10" spans="1:13" s="62" customFormat="1" ht="87.9" customHeight="1">
      <c r="A10" s="193" t="s">
        <v>66</v>
      </c>
      <c r="B10" s="195">
        <v>4</v>
      </c>
      <c r="C10" s="202" t="s">
        <v>233</v>
      </c>
      <c r="D10" s="35" t="s">
        <v>234</v>
      </c>
      <c r="E10" s="35" t="s">
        <v>235</v>
      </c>
      <c r="F10" s="35" t="s">
        <v>236</v>
      </c>
      <c r="G10" s="35" t="s">
        <v>237</v>
      </c>
      <c r="H10" s="193" t="s">
        <v>66</v>
      </c>
      <c r="I10" s="195">
        <v>4</v>
      </c>
      <c r="J10" s="241" t="s">
        <v>306</v>
      </c>
      <c r="K10" s="174" t="s">
        <v>292</v>
      </c>
      <c r="L10" s="44"/>
      <c r="M10" s="53"/>
    </row>
    <row r="11" spans="1:13" s="62" customFormat="1" ht="36.9" customHeight="1">
      <c r="A11" s="194"/>
      <c r="B11" s="196"/>
      <c r="C11" s="204"/>
      <c r="D11" s="14"/>
      <c r="E11" s="15"/>
      <c r="F11" s="15"/>
      <c r="G11" s="16"/>
      <c r="H11" s="194"/>
      <c r="I11" s="196"/>
      <c r="J11" s="242"/>
      <c r="K11" s="175"/>
      <c r="L11" s="45">
        <v>3</v>
      </c>
      <c r="M11" s="121">
        <f>IF(L11=0,0,L11-1)</f>
        <v>2</v>
      </c>
    </row>
    <row r="12" spans="1:13" s="49" customFormat="1" ht="85.5" customHeight="1">
      <c r="A12" s="193" t="s">
        <v>66</v>
      </c>
      <c r="B12" s="200">
        <v>5</v>
      </c>
      <c r="C12" s="202" t="s">
        <v>78</v>
      </c>
      <c r="D12" s="17" t="s">
        <v>79</v>
      </c>
      <c r="E12" s="17" t="s">
        <v>219</v>
      </c>
      <c r="F12" s="17" t="s">
        <v>220</v>
      </c>
      <c r="G12" s="17" t="s">
        <v>221</v>
      </c>
      <c r="H12" s="193" t="s">
        <v>66</v>
      </c>
      <c r="I12" s="200">
        <v>5</v>
      </c>
      <c r="J12" s="207" t="s">
        <v>310</v>
      </c>
      <c r="K12" s="198"/>
      <c r="L12" s="44"/>
      <c r="M12" s="54"/>
    </row>
    <row r="13" spans="1:13" s="49" customFormat="1" ht="36.9" customHeight="1">
      <c r="A13" s="194"/>
      <c r="B13" s="201"/>
      <c r="C13" s="203"/>
      <c r="D13" s="14"/>
      <c r="E13" s="15"/>
      <c r="F13" s="15"/>
      <c r="G13" s="16"/>
      <c r="H13" s="194"/>
      <c r="I13" s="201"/>
      <c r="J13" s="208"/>
      <c r="K13" s="199"/>
      <c r="L13" s="45">
        <v>3</v>
      </c>
      <c r="M13" s="121">
        <f>IF(L13=0,0,L13-1)</f>
        <v>2</v>
      </c>
    </row>
    <row r="14" spans="1:13">
      <c r="A14" s="73"/>
    </row>
  </sheetData>
  <mergeCells count="43">
    <mergeCell ref="H12:H13"/>
    <mergeCell ref="I12:I13"/>
    <mergeCell ref="H6:H7"/>
    <mergeCell ref="I6:I7"/>
    <mergeCell ref="H8:H9"/>
    <mergeCell ref="I8:I9"/>
    <mergeCell ref="H10:H11"/>
    <mergeCell ref="I10:I11"/>
    <mergeCell ref="C6:C7"/>
    <mergeCell ref="C10:C11"/>
    <mergeCell ref="C8:C9"/>
    <mergeCell ref="A4:A5"/>
    <mergeCell ref="A6:A7"/>
    <mergeCell ref="A8:A9"/>
    <mergeCell ref="B4:B5"/>
    <mergeCell ref="A12:A13"/>
    <mergeCell ref="K6:K7"/>
    <mergeCell ref="A10:A11"/>
    <mergeCell ref="J4:J5"/>
    <mergeCell ref="B6:B7"/>
    <mergeCell ref="B8:B9"/>
    <mergeCell ref="J12:J13"/>
    <mergeCell ref="J8:J9"/>
    <mergeCell ref="J6:J7"/>
    <mergeCell ref="J10:J11"/>
    <mergeCell ref="K12:K13"/>
    <mergeCell ref="K10:K11"/>
    <mergeCell ref="K8:K9"/>
    <mergeCell ref="B10:B11"/>
    <mergeCell ref="B12:B13"/>
    <mergeCell ref="C12:C13"/>
    <mergeCell ref="K1:K2"/>
    <mergeCell ref="K4:K5"/>
    <mergeCell ref="A1:C2"/>
    <mergeCell ref="D1:D2"/>
    <mergeCell ref="E1:E2"/>
    <mergeCell ref="F1:F2"/>
    <mergeCell ref="G1:G2"/>
    <mergeCell ref="C4:C5"/>
    <mergeCell ref="H1:I2"/>
    <mergeCell ref="H3:I3"/>
    <mergeCell ref="H4:H5"/>
    <mergeCell ref="I4:I5"/>
  </mergeCells>
  <pageMargins left="7.874015748031496E-2" right="7.874015748031496E-2" top="0.59055118110236227" bottom="0.39370078740157483" header="0.31496062992125984" footer="0.31496062992125984"/>
  <pageSetup paperSize="9" scale="80" fitToHeight="2" orientation="landscape" horizontalDpi="4294967293" verticalDpi="4294967293"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62" r:id="rId4" name="Group Box 114">
              <controlPr defaultSize="0" autoFill="0" autoPict="0">
                <anchor moveWithCells="1">
                  <from>
                    <xdr:col>3</xdr:col>
                    <xdr:colOff>45720</xdr:colOff>
                    <xdr:row>4</xdr:row>
                    <xdr:rowOff>30480</xdr:rowOff>
                  </from>
                  <to>
                    <xdr:col>6</xdr:col>
                    <xdr:colOff>2545080</xdr:colOff>
                    <xdr:row>4</xdr:row>
                    <xdr:rowOff>411480</xdr:rowOff>
                  </to>
                </anchor>
              </controlPr>
            </control>
          </mc:Choice>
        </mc:AlternateContent>
        <mc:AlternateContent xmlns:mc="http://schemas.openxmlformats.org/markup-compatibility/2006">
          <mc:Choice Requires="x14">
            <control shapeId="2257" r:id="rId5" name="Group Box 209">
              <controlPr defaultSize="0" autoFill="0" autoPict="0">
                <anchor moveWithCells="1">
                  <from>
                    <xdr:col>3</xdr:col>
                    <xdr:colOff>45720</xdr:colOff>
                    <xdr:row>6</xdr:row>
                    <xdr:rowOff>38100</xdr:rowOff>
                  </from>
                  <to>
                    <xdr:col>6</xdr:col>
                    <xdr:colOff>2545080</xdr:colOff>
                    <xdr:row>6</xdr:row>
                    <xdr:rowOff>441960</xdr:rowOff>
                  </to>
                </anchor>
              </controlPr>
            </control>
          </mc:Choice>
        </mc:AlternateContent>
        <mc:AlternateContent xmlns:mc="http://schemas.openxmlformats.org/markup-compatibility/2006">
          <mc:Choice Requires="x14">
            <control shapeId="2258" r:id="rId6" name="Option Button 210">
              <controlPr defaultSize="0" autoFill="0" autoLine="0" autoPict="0">
                <anchor moveWithCells="1">
                  <from>
                    <xdr:col>3</xdr:col>
                    <xdr:colOff>906780</xdr:colOff>
                    <xdr:row>6</xdr:row>
                    <xdr:rowOff>121920</xdr:rowOff>
                  </from>
                  <to>
                    <xdr:col>3</xdr:col>
                    <xdr:colOff>1531620</xdr:colOff>
                    <xdr:row>6</xdr:row>
                    <xdr:rowOff>350520</xdr:rowOff>
                  </to>
                </anchor>
              </controlPr>
            </control>
          </mc:Choice>
        </mc:AlternateContent>
        <mc:AlternateContent xmlns:mc="http://schemas.openxmlformats.org/markup-compatibility/2006">
          <mc:Choice Requires="x14">
            <control shapeId="2259" r:id="rId7" name="Option Button 211">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2260" r:id="rId8" name="Option Button 212">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2261" r:id="rId9" name="Option Button 213">
              <controlPr defaultSize="0" autoFill="0" autoLine="0" autoPict="0">
                <anchor moveWithCells="1">
                  <from>
                    <xdr:col>6</xdr:col>
                    <xdr:colOff>1021080</xdr:colOff>
                    <xdr:row>6</xdr:row>
                    <xdr:rowOff>121920</xdr:rowOff>
                  </from>
                  <to>
                    <xdr:col>6</xdr:col>
                    <xdr:colOff>1676400</xdr:colOff>
                    <xdr:row>6</xdr:row>
                    <xdr:rowOff>350520</xdr:rowOff>
                  </to>
                </anchor>
              </controlPr>
            </control>
          </mc:Choice>
        </mc:AlternateContent>
        <mc:AlternateContent xmlns:mc="http://schemas.openxmlformats.org/markup-compatibility/2006">
          <mc:Choice Requires="x14">
            <control shapeId="2267" r:id="rId10" name="Group Box 219">
              <controlPr defaultSize="0" autoFill="0" autoPict="0">
                <anchor moveWithCells="1">
                  <from>
                    <xdr:col>3</xdr:col>
                    <xdr:colOff>45720</xdr:colOff>
                    <xdr:row>12</xdr:row>
                    <xdr:rowOff>38100</xdr:rowOff>
                  </from>
                  <to>
                    <xdr:col>6</xdr:col>
                    <xdr:colOff>2545080</xdr:colOff>
                    <xdr:row>12</xdr:row>
                    <xdr:rowOff>441960</xdr:rowOff>
                  </to>
                </anchor>
              </controlPr>
            </control>
          </mc:Choice>
        </mc:AlternateContent>
        <mc:AlternateContent xmlns:mc="http://schemas.openxmlformats.org/markup-compatibility/2006">
          <mc:Choice Requires="x14">
            <control shapeId="2268" r:id="rId11" name="Option Button 220">
              <controlPr defaultSize="0" autoFill="0" autoLine="0" autoPict="0">
                <anchor moveWithCells="1">
                  <from>
                    <xdr:col>3</xdr:col>
                    <xdr:colOff>906780</xdr:colOff>
                    <xdr:row>12</xdr:row>
                    <xdr:rowOff>144780</xdr:rowOff>
                  </from>
                  <to>
                    <xdr:col>3</xdr:col>
                    <xdr:colOff>1531620</xdr:colOff>
                    <xdr:row>12</xdr:row>
                    <xdr:rowOff>373380</xdr:rowOff>
                  </to>
                </anchor>
              </controlPr>
            </control>
          </mc:Choice>
        </mc:AlternateContent>
        <mc:AlternateContent xmlns:mc="http://schemas.openxmlformats.org/markup-compatibility/2006">
          <mc:Choice Requires="x14">
            <control shapeId="2269" r:id="rId12" name="Option Button 221">
              <controlPr defaultSize="0" autoFill="0" autoLine="0" autoPict="0">
                <anchor moveWithCells="1">
                  <from>
                    <xdr:col>4</xdr:col>
                    <xdr:colOff>876300</xdr:colOff>
                    <xdr:row>12</xdr:row>
                    <xdr:rowOff>144780</xdr:rowOff>
                  </from>
                  <to>
                    <xdr:col>4</xdr:col>
                    <xdr:colOff>1516380</xdr:colOff>
                    <xdr:row>12</xdr:row>
                    <xdr:rowOff>373380</xdr:rowOff>
                  </to>
                </anchor>
              </controlPr>
            </control>
          </mc:Choice>
        </mc:AlternateContent>
        <mc:AlternateContent xmlns:mc="http://schemas.openxmlformats.org/markup-compatibility/2006">
          <mc:Choice Requires="x14">
            <control shapeId="2270" r:id="rId13" name="Option Button 222">
              <controlPr defaultSize="0" autoFill="0" autoLine="0" autoPict="0" altText="Option">
                <anchor moveWithCells="1">
                  <from>
                    <xdr:col>5</xdr:col>
                    <xdr:colOff>998220</xdr:colOff>
                    <xdr:row>12</xdr:row>
                    <xdr:rowOff>144780</xdr:rowOff>
                  </from>
                  <to>
                    <xdr:col>5</xdr:col>
                    <xdr:colOff>1638300</xdr:colOff>
                    <xdr:row>12</xdr:row>
                    <xdr:rowOff>373380</xdr:rowOff>
                  </to>
                </anchor>
              </controlPr>
            </control>
          </mc:Choice>
        </mc:AlternateContent>
        <mc:AlternateContent xmlns:mc="http://schemas.openxmlformats.org/markup-compatibility/2006">
          <mc:Choice Requires="x14">
            <control shapeId="2271" r:id="rId14" name="Option Button 223">
              <controlPr defaultSize="0" autoFill="0" autoLine="0" autoPict="0">
                <anchor moveWithCells="1">
                  <from>
                    <xdr:col>6</xdr:col>
                    <xdr:colOff>1021080</xdr:colOff>
                    <xdr:row>12</xdr:row>
                    <xdr:rowOff>144780</xdr:rowOff>
                  </from>
                  <to>
                    <xdr:col>6</xdr:col>
                    <xdr:colOff>1676400</xdr:colOff>
                    <xdr:row>12</xdr:row>
                    <xdr:rowOff>373380</xdr:rowOff>
                  </to>
                </anchor>
              </controlPr>
            </control>
          </mc:Choice>
        </mc:AlternateContent>
        <mc:AlternateContent xmlns:mc="http://schemas.openxmlformats.org/markup-compatibility/2006">
          <mc:Choice Requires="x14">
            <control shapeId="2272" r:id="rId15" name="Group Box 224">
              <controlPr defaultSize="0" autoFill="0" autoPict="0">
                <anchor moveWithCells="1">
                  <from>
                    <xdr:col>3</xdr:col>
                    <xdr:colOff>45720</xdr:colOff>
                    <xdr:row>10</xdr:row>
                    <xdr:rowOff>30480</xdr:rowOff>
                  </from>
                  <to>
                    <xdr:col>6</xdr:col>
                    <xdr:colOff>2545080</xdr:colOff>
                    <xdr:row>10</xdr:row>
                    <xdr:rowOff>419100</xdr:rowOff>
                  </to>
                </anchor>
              </controlPr>
            </control>
          </mc:Choice>
        </mc:AlternateContent>
        <mc:AlternateContent xmlns:mc="http://schemas.openxmlformats.org/markup-compatibility/2006">
          <mc:Choice Requires="x14">
            <control shapeId="2273" r:id="rId16" name="Option Button 225">
              <controlPr defaultSize="0" autoFill="0" autoLine="0" autoPict="0">
                <anchor moveWithCells="1">
                  <from>
                    <xdr:col>3</xdr:col>
                    <xdr:colOff>906780</xdr:colOff>
                    <xdr:row>10</xdr:row>
                    <xdr:rowOff>121920</xdr:rowOff>
                  </from>
                  <to>
                    <xdr:col>3</xdr:col>
                    <xdr:colOff>1531620</xdr:colOff>
                    <xdr:row>10</xdr:row>
                    <xdr:rowOff>350520</xdr:rowOff>
                  </to>
                </anchor>
              </controlPr>
            </control>
          </mc:Choice>
        </mc:AlternateContent>
        <mc:AlternateContent xmlns:mc="http://schemas.openxmlformats.org/markup-compatibility/2006">
          <mc:Choice Requires="x14">
            <control shapeId="2274" r:id="rId17" name="Option Button 226">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2275" r:id="rId18" name="Option Button 227">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2276" r:id="rId19" name="Option Button 228">
              <controlPr defaultSize="0" autoFill="0" autoLine="0" autoPict="0">
                <anchor moveWithCells="1">
                  <from>
                    <xdr:col>6</xdr:col>
                    <xdr:colOff>1021080</xdr:colOff>
                    <xdr:row>10</xdr:row>
                    <xdr:rowOff>121920</xdr:rowOff>
                  </from>
                  <to>
                    <xdr:col>6</xdr:col>
                    <xdr:colOff>1676400</xdr:colOff>
                    <xdr:row>10</xdr:row>
                    <xdr:rowOff>350520</xdr:rowOff>
                  </to>
                </anchor>
              </controlPr>
            </control>
          </mc:Choice>
        </mc:AlternateContent>
        <mc:AlternateContent xmlns:mc="http://schemas.openxmlformats.org/markup-compatibility/2006">
          <mc:Choice Requires="x14">
            <control shapeId="2290" r:id="rId20" name="Group Box 242">
              <controlPr defaultSize="0" autoFill="0" autoPict="0">
                <anchor moveWithCells="1">
                  <from>
                    <xdr:col>3</xdr:col>
                    <xdr:colOff>45720</xdr:colOff>
                    <xdr:row>8</xdr:row>
                    <xdr:rowOff>38100</xdr:rowOff>
                  </from>
                  <to>
                    <xdr:col>6</xdr:col>
                    <xdr:colOff>2545080</xdr:colOff>
                    <xdr:row>8</xdr:row>
                    <xdr:rowOff>441960</xdr:rowOff>
                  </to>
                </anchor>
              </controlPr>
            </control>
          </mc:Choice>
        </mc:AlternateContent>
        <mc:AlternateContent xmlns:mc="http://schemas.openxmlformats.org/markup-compatibility/2006">
          <mc:Choice Requires="x14">
            <control shapeId="2291" r:id="rId21" name="Option Button 243">
              <controlPr defaultSize="0" autoFill="0" autoLine="0" autoPict="0">
                <anchor moveWithCells="1">
                  <from>
                    <xdr:col>3</xdr:col>
                    <xdr:colOff>906780</xdr:colOff>
                    <xdr:row>8</xdr:row>
                    <xdr:rowOff>121920</xdr:rowOff>
                  </from>
                  <to>
                    <xdr:col>3</xdr:col>
                    <xdr:colOff>1531620</xdr:colOff>
                    <xdr:row>8</xdr:row>
                    <xdr:rowOff>350520</xdr:rowOff>
                  </to>
                </anchor>
              </controlPr>
            </control>
          </mc:Choice>
        </mc:AlternateContent>
        <mc:AlternateContent xmlns:mc="http://schemas.openxmlformats.org/markup-compatibility/2006">
          <mc:Choice Requires="x14">
            <control shapeId="2292" r:id="rId22" name="Option Button 244">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2293" r:id="rId23" name="Option Button 245">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2294" r:id="rId24" name="Option Button 246">
              <controlPr defaultSize="0" autoFill="0" autoLine="0" autoPict="0">
                <anchor moveWithCells="1">
                  <from>
                    <xdr:col>6</xdr:col>
                    <xdr:colOff>1021080</xdr:colOff>
                    <xdr:row>8</xdr:row>
                    <xdr:rowOff>121920</xdr:rowOff>
                  </from>
                  <to>
                    <xdr:col>6</xdr:col>
                    <xdr:colOff>1676400</xdr:colOff>
                    <xdr:row>8</xdr:row>
                    <xdr:rowOff>350520</xdr:rowOff>
                  </to>
                </anchor>
              </controlPr>
            </control>
          </mc:Choice>
        </mc:AlternateContent>
        <mc:AlternateContent xmlns:mc="http://schemas.openxmlformats.org/markup-compatibility/2006">
          <mc:Choice Requires="x14">
            <control shapeId="2296" r:id="rId25" name="Option Button 248">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2297" r:id="rId26" name="Option Button 249">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2298" r:id="rId27" name="Option Button 250">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2299" r:id="rId28" name="Option Button 251">
              <controlPr defaultSize="0" autoFill="0" autoLine="0" autoPict="0">
                <anchor moveWithCells="1">
                  <from>
                    <xdr:col>6</xdr:col>
                    <xdr:colOff>1021080</xdr:colOff>
                    <xdr:row>4</xdr:row>
                    <xdr:rowOff>121920</xdr:rowOff>
                  </from>
                  <to>
                    <xdr:col>6</xdr:col>
                    <xdr:colOff>1676400</xdr:colOff>
                    <xdr:row>4</xdr:row>
                    <xdr:rowOff>350520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B2CCA0"/>
  </sheetPr>
  <dimension ref="A1:M13"/>
  <sheetViews>
    <sheetView showGridLines="0" topLeftCell="E1" zoomScale="90" zoomScaleNormal="90" workbookViewId="0">
      <selection activeCell="J4" sqref="J4:J5"/>
    </sheetView>
  </sheetViews>
  <sheetFormatPr baseColWidth="10" defaultColWidth="9.109375" defaultRowHeight="14.4"/>
  <cols>
    <col min="1" max="1" width="3.33203125" style="66" customWidth="1"/>
    <col min="2" max="2" width="3.33203125" style="86" customWidth="1"/>
    <col min="3" max="3" width="25.6640625" style="87" customWidth="1"/>
    <col min="4" max="5" width="35.6640625" style="62" customWidth="1"/>
    <col min="6" max="7" width="38.6640625" style="62" customWidth="1"/>
    <col min="8" max="9" width="3.33203125" style="62" customWidth="1"/>
    <col min="10" max="11" width="50.6640625" style="88" customWidth="1"/>
    <col min="12" max="13" width="9.6640625" style="52" customWidth="1"/>
    <col min="14" max="16384" width="9.109375" style="62"/>
  </cols>
  <sheetData>
    <row r="1" spans="1:13" s="66" customFormat="1" ht="15" customHeight="1">
      <c r="A1" s="176" t="s">
        <v>80</v>
      </c>
      <c r="B1" s="176"/>
      <c r="C1" s="176"/>
      <c r="D1" s="177" t="s">
        <v>59</v>
      </c>
      <c r="E1" s="179" t="s">
        <v>60</v>
      </c>
      <c r="F1" s="181" t="s">
        <v>61</v>
      </c>
      <c r="G1" s="183" t="s">
        <v>62</v>
      </c>
      <c r="H1" s="187"/>
      <c r="I1" s="188"/>
      <c r="J1" s="65" t="s">
        <v>63</v>
      </c>
      <c r="K1" s="65"/>
      <c r="L1" s="50"/>
      <c r="M1" s="50"/>
    </row>
    <row r="2" spans="1:13" s="36" customFormat="1" ht="21" customHeight="1">
      <c r="A2" s="176"/>
      <c r="B2" s="176"/>
      <c r="C2" s="176"/>
      <c r="D2" s="178"/>
      <c r="E2" s="180"/>
      <c r="F2" s="182"/>
      <c r="G2" s="184"/>
      <c r="H2" s="189"/>
      <c r="I2" s="190"/>
      <c r="J2" s="67">
        <f>COUNTA(L4:L14)</f>
        <v>5</v>
      </c>
      <c r="K2" s="67"/>
      <c r="L2" s="46"/>
      <c r="M2" s="147">
        <f>COUNTIF(L5:L13,0)</f>
        <v>0</v>
      </c>
    </row>
    <row r="3" spans="1:13" s="49" customFormat="1" ht="24.9" customHeight="1">
      <c r="A3" s="78" t="s">
        <v>240</v>
      </c>
      <c r="B3" s="79"/>
      <c r="C3" s="80"/>
      <c r="D3" s="70"/>
      <c r="E3" s="70"/>
      <c r="F3" s="81"/>
      <c r="G3" s="82"/>
      <c r="H3" s="191"/>
      <c r="I3" s="192"/>
      <c r="J3" s="83" t="s">
        <v>210</v>
      </c>
      <c r="K3" s="83" t="s">
        <v>65</v>
      </c>
      <c r="L3" s="51" t="s">
        <v>308</v>
      </c>
      <c r="M3" s="122">
        <f>SUM(M4:M13)/(5-M2)</f>
        <v>1.6</v>
      </c>
    </row>
    <row r="4" spans="1:13" s="49" customFormat="1" ht="102.75" customHeight="1">
      <c r="A4" s="210" t="s">
        <v>81</v>
      </c>
      <c r="B4" s="200">
        <v>1</v>
      </c>
      <c r="C4" s="202" t="s">
        <v>212</v>
      </c>
      <c r="D4" s="17" t="s">
        <v>82</v>
      </c>
      <c r="E4" s="17" t="s">
        <v>83</v>
      </c>
      <c r="F4" s="17" t="s">
        <v>241</v>
      </c>
      <c r="G4" s="17" t="s">
        <v>243</v>
      </c>
      <c r="H4" s="210" t="s">
        <v>81</v>
      </c>
      <c r="I4" s="200">
        <v>1</v>
      </c>
      <c r="J4" s="241" t="s">
        <v>315</v>
      </c>
      <c r="K4" s="205"/>
      <c r="L4" s="52"/>
      <c r="M4" s="46"/>
    </row>
    <row r="5" spans="1:13" s="49" customFormat="1" ht="36.9" customHeight="1">
      <c r="A5" s="211"/>
      <c r="B5" s="201"/>
      <c r="C5" s="204"/>
      <c r="D5" s="14"/>
      <c r="E5" s="15"/>
      <c r="F5" s="15"/>
      <c r="G5" s="16"/>
      <c r="H5" s="211"/>
      <c r="I5" s="201"/>
      <c r="J5" s="242"/>
      <c r="K5" s="206"/>
      <c r="L5" s="45">
        <v>2</v>
      </c>
      <c r="M5" s="121">
        <f>IF(L5=0,0,L5-1)</f>
        <v>1</v>
      </c>
    </row>
    <row r="6" spans="1:13" s="36" customFormat="1" ht="89.25" customHeight="1">
      <c r="A6" s="193" t="s">
        <v>81</v>
      </c>
      <c r="B6" s="195">
        <v>2</v>
      </c>
      <c r="C6" s="202" t="s">
        <v>84</v>
      </c>
      <c r="D6" s="17" t="s">
        <v>85</v>
      </c>
      <c r="E6" s="35" t="s">
        <v>86</v>
      </c>
      <c r="F6" s="146" t="s">
        <v>242</v>
      </c>
      <c r="G6" s="146" t="s">
        <v>244</v>
      </c>
      <c r="H6" s="193" t="s">
        <v>81</v>
      </c>
      <c r="I6" s="195">
        <v>2</v>
      </c>
      <c r="J6" s="241" t="s">
        <v>311</v>
      </c>
      <c r="K6" s="197"/>
      <c r="L6" s="52"/>
      <c r="M6" s="46"/>
    </row>
    <row r="7" spans="1:13" s="36" customFormat="1" ht="36.9" customHeight="1">
      <c r="A7" s="194"/>
      <c r="B7" s="196"/>
      <c r="C7" s="204"/>
      <c r="D7" s="14"/>
      <c r="E7" s="15"/>
      <c r="F7" s="15"/>
      <c r="G7" s="16"/>
      <c r="H7" s="194"/>
      <c r="I7" s="196"/>
      <c r="J7" s="242"/>
      <c r="K7" s="197"/>
      <c r="L7" s="45">
        <v>2</v>
      </c>
      <c r="M7" s="121">
        <f>IF(L7=0,0,L7-1)</f>
        <v>1</v>
      </c>
    </row>
    <row r="8" spans="1:13" ht="96.9" customHeight="1">
      <c r="A8" s="210" t="s">
        <v>87</v>
      </c>
      <c r="B8" s="200">
        <v>3</v>
      </c>
      <c r="C8" s="202" t="s">
        <v>239</v>
      </c>
      <c r="D8" s="84" t="s">
        <v>216</v>
      </c>
      <c r="E8" s="17" t="s">
        <v>217</v>
      </c>
      <c r="F8" s="17" t="s">
        <v>218</v>
      </c>
      <c r="G8" s="17" t="s">
        <v>245</v>
      </c>
      <c r="H8" s="210" t="s">
        <v>87</v>
      </c>
      <c r="I8" s="200">
        <v>3</v>
      </c>
      <c r="J8" s="207" t="s">
        <v>312</v>
      </c>
      <c r="K8" s="207"/>
      <c r="L8" s="56"/>
      <c r="M8" s="46"/>
    </row>
    <row r="9" spans="1:13" ht="36.9" customHeight="1">
      <c r="A9" s="211"/>
      <c r="B9" s="201"/>
      <c r="C9" s="203"/>
      <c r="D9" s="14"/>
      <c r="E9" s="15"/>
      <c r="F9" s="15"/>
      <c r="G9" s="16"/>
      <c r="H9" s="211"/>
      <c r="I9" s="201"/>
      <c r="J9" s="208"/>
      <c r="K9" s="208"/>
      <c r="L9" s="55">
        <v>4</v>
      </c>
      <c r="M9" s="121">
        <f>IF(L9=0,0,L9-1)</f>
        <v>3</v>
      </c>
    </row>
    <row r="10" spans="1:13" s="36" customFormat="1" ht="83.25" customHeight="1">
      <c r="A10" s="193" t="s">
        <v>81</v>
      </c>
      <c r="B10" s="195">
        <v>4</v>
      </c>
      <c r="C10" s="202" t="s">
        <v>238</v>
      </c>
      <c r="D10" s="35" t="s">
        <v>313</v>
      </c>
      <c r="E10" s="35" t="s">
        <v>88</v>
      </c>
      <c r="F10" s="35" t="s">
        <v>246</v>
      </c>
      <c r="G10" s="35" t="s">
        <v>247</v>
      </c>
      <c r="H10" s="193" t="s">
        <v>81</v>
      </c>
      <c r="I10" s="195">
        <v>4</v>
      </c>
      <c r="J10" s="209" t="s">
        <v>287</v>
      </c>
      <c r="K10" s="209"/>
      <c r="L10" s="44"/>
      <c r="M10" s="53"/>
    </row>
    <row r="11" spans="1:13" s="36" customFormat="1" ht="36.75" customHeight="1">
      <c r="A11" s="194"/>
      <c r="B11" s="196"/>
      <c r="C11" s="203"/>
      <c r="D11" s="14"/>
      <c r="E11" s="15"/>
      <c r="F11" s="15"/>
      <c r="G11" s="16"/>
      <c r="H11" s="194"/>
      <c r="I11" s="196"/>
      <c r="J11" s="209"/>
      <c r="K11" s="209"/>
      <c r="L11" s="45">
        <v>2</v>
      </c>
      <c r="M11" s="121">
        <f>IF(L11=0,0,L11-1)</f>
        <v>1</v>
      </c>
    </row>
    <row r="12" spans="1:13" s="49" customFormat="1" ht="62.1" customHeight="1">
      <c r="A12" s="214" t="s">
        <v>81</v>
      </c>
      <c r="B12" s="212">
        <v>5</v>
      </c>
      <c r="C12" s="202" t="s">
        <v>89</v>
      </c>
      <c r="D12" s="85" t="s">
        <v>90</v>
      </c>
      <c r="E12" s="17" t="s">
        <v>91</v>
      </c>
      <c r="F12" s="85" t="s">
        <v>222</v>
      </c>
      <c r="G12" s="17" t="s">
        <v>248</v>
      </c>
      <c r="H12" s="214" t="s">
        <v>81</v>
      </c>
      <c r="I12" s="212">
        <v>5</v>
      </c>
      <c r="J12" s="209" t="s">
        <v>314</v>
      </c>
      <c r="K12" s="207"/>
      <c r="L12" s="44"/>
      <c r="M12" s="54"/>
    </row>
    <row r="13" spans="1:13" s="49" customFormat="1" ht="36.9" customHeight="1">
      <c r="A13" s="215"/>
      <c r="B13" s="213"/>
      <c r="C13" s="203"/>
      <c r="D13" s="14"/>
      <c r="E13" s="15"/>
      <c r="F13" s="15"/>
      <c r="G13" s="16"/>
      <c r="H13" s="215"/>
      <c r="I13" s="213"/>
      <c r="J13" s="209"/>
      <c r="K13" s="208"/>
      <c r="L13" s="45">
        <v>3</v>
      </c>
      <c r="M13" s="121">
        <f>IF(L13=0,0,L13-1)</f>
        <v>2</v>
      </c>
    </row>
  </sheetData>
  <mergeCells count="42">
    <mergeCell ref="H12:H13"/>
    <mergeCell ref="I12:I13"/>
    <mergeCell ref="H1:I2"/>
    <mergeCell ref="H3:I3"/>
    <mergeCell ref="H4:H5"/>
    <mergeCell ref="I4:I5"/>
    <mergeCell ref="H6:H7"/>
    <mergeCell ref="I6:I7"/>
    <mergeCell ref="A6:A7"/>
    <mergeCell ref="B6:B7"/>
    <mergeCell ref="C6:C7"/>
    <mergeCell ref="J6:J7"/>
    <mergeCell ref="K6:K7"/>
    <mergeCell ref="B12:B13"/>
    <mergeCell ref="A12:A13"/>
    <mergeCell ref="J8:J9"/>
    <mergeCell ref="J12:J13"/>
    <mergeCell ref="A10:A11"/>
    <mergeCell ref="B10:B11"/>
    <mergeCell ref="C10:C11"/>
    <mergeCell ref="B8:B9"/>
    <mergeCell ref="A8:A9"/>
    <mergeCell ref="J10:J11"/>
    <mergeCell ref="C8:C9"/>
    <mergeCell ref="C12:C13"/>
    <mergeCell ref="H8:H9"/>
    <mergeCell ref="I8:I9"/>
    <mergeCell ref="H10:H11"/>
    <mergeCell ref="I10:I11"/>
    <mergeCell ref="B4:B5"/>
    <mergeCell ref="A4:A5"/>
    <mergeCell ref="F1:F2"/>
    <mergeCell ref="G1:G2"/>
    <mergeCell ref="D1:D2"/>
    <mergeCell ref="E1:E2"/>
    <mergeCell ref="A1:C2"/>
    <mergeCell ref="C4:C5"/>
    <mergeCell ref="K4:K5"/>
    <mergeCell ref="K8:K9"/>
    <mergeCell ref="K10:K11"/>
    <mergeCell ref="K12:K13"/>
    <mergeCell ref="J4:J5"/>
  </mergeCells>
  <pageMargins left="7.874015748031496E-2" right="7.874015748031496E-2" top="0.59055118110236227" bottom="0.39370078740157483" header="0.31496062992125984" footer="0.31496062992125984"/>
  <pageSetup paperSize="9" scale="80" fitToHeight="2" orientation="landscape"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221" r:id="rId4" name="Group Box 101">
              <controlPr defaultSize="0" autoFill="0" autoPict="0">
                <anchor moveWithCells="1">
                  <from>
                    <xdr:col>3</xdr:col>
                    <xdr:colOff>38100</xdr:colOff>
                    <xdr:row>4</xdr:row>
                    <xdr:rowOff>38100</xdr:rowOff>
                  </from>
                  <to>
                    <xdr:col>6</xdr:col>
                    <xdr:colOff>2514600</xdr:colOff>
                    <xdr:row>4</xdr:row>
                    <xdr:rowOff>419100</xdr:rowOff>
                  </to>
                </anchor>
              </controlPr>
            </control>
          </mc:Choice>
        </mc:AlternateContent>
        <mc:AlternateContent xmlns:mc="http://schemas.openxmlformats.org/markup-compatibility/2006">
          <mc:Choice Requires="x14">
            <control shapeId="5257" r:id="rId5" name="Option Button 137">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5258" r:id="rId6" name="Option Button 138">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5259" r:id="rId7" name="Option Button 139">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5260" r:id="rId8" name="Option Button 140">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5261" r:id="rId9" name="Group Box 141">
              <controlPr defaultSize="0" autoFill="0" autoPict="0">
                <anchor moveWithCells="1">
                  <from>
                    <xdr:col>3</xdr:col>
                    <xdr:colOff>38100</xdr:colOff>
                    <xdr:row>6</xdr:row>
                    <xdr:rowOff>38100</xdr:rowOff>
                  </from>
                  <to>
                    <xdr:col>6</xdr:col>
                    <xdr:colOff>2514600</xdr:colOff>
                    <xdr:row>6</xdr:row>
                    <xdr:rowOff>419100</xdr:rowOff>
                  </to>
                </anchor>
              </controlPr>
            </control>
          </mc:Choice>
        </mc:AlternateContent>
        <mc:AlternateContent xmlns:mc="http://schemas.openxmlformats.org/markup-compatibility/2006">
          <mc:Choice Requires="x14">
            <control shapeId="5262" r:id="rId10" name="Option Button 142">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5263" r:id="rId11" name="Option Button 143">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5264" r:id="rId12" name="Option Button 144">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5265" r:id="rId13" name="Option Button 145">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5266" r:id="rId14" name="Group Box 146">
              <controlPr defaultSize="0" autoFill="0" autoPict="0">
                <anchor moveWithCells="1">
                  <from>
                    <xdr:col>3</xdr:col>
                    <xdr:colOff>38100</xdr:colOff>
                    <xdr:row>8</xdr:row>
                    <xdr:rowOff>38100</xdr:rowOff>
                  </from>
                  <to>
                    <xdr:col>6</xdr:col>
                    <xdr:colOff>2514600</xdr:colOff>
                    <xdr:row>8</xdr:row>
                    <xdr:rowOff>419100</xdr:rowOff>
                  </to>
                </anchor>
              </controlPr>
            </control>
          </mc:Choice>
        </mc:AlternateContent>
        <mc:AlternateContent xmlns:mc="http://schemas.openxmlformats.org/markup-compatibility/2006">
          <mc:Choice Requires="x14">
            <control shapeId="5267" r:id="rId15" name="Option Button 147">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5268" r:id="rId16" name="Option Button 148">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5269" r:id="rId17" name="Option Button 149">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5270" r:id="rId18" name="Option Button 150">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5271" r:id="rId19" name="Group Box 151">
              <controlPr defaultSize="0" autoFill="0" autoPict="0">
                <anchor moveWithCells="1">
                  <from>
                    <xdr:col>3</xdr:col>
                    <xdr:colOff>38100</xdr:colOff>
                    <xdr:row>10</xdr:row>
                    <xdr:rowOff>38100</xdr:rowOff>
                  </from>
                  <to>
                    <xdr:col>6</xdr:col>
                    <xdr:colOff>2514600</xdr:colOff>
                    <xdr:row>10</xdr:row>
                    <xdr:rowOff>419100</xdr:rowOff>
                  </to>
                </anchor>
              </controlPr>
            </control>
          </mc:Choice>
        </mc:AlternateContent>
        <mc:AlternateContent xmlns:mc="http://schemas.openxmlformats.org/markup-compatibility/2006">
          <mc:Choice Requires="x14">
            <control shapeId="5272" r:id="rId20" name="Option Button 152">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5273" r:id="rId21" name="Option Button 153">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5274" r:id="rId22" name="Option Button 154">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5275" r:id="rId23" name="Option Button 155">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5276" r:id="rId24" name="Group Box 156">
              <controlPr defaultSize="0" autoFill="0" autoPict="0">
                <anchor moveWithCells="1">
                  <from>
                    <xdr:col>3</xdr:col>
                    <xdr:colOff>38100</xdr:colOff>
                    <xdr:row>12</xdr:row>
                    <xdr:rowOff>38100</xdr:rowOff>
                  </from>
                  <to>
                    <xdr:col>6</xdr:col>
                    <xdr:colOff>2514600</xdr:colOff>
                    <xdr:row>12</xdr:row>
                    <xdr:rowOff>419100</xdr:rowOff>
                  </to>
                </anchor>
              </controlPr>
            </control>
          </mc:Choice>
        </mc:AlternateContent>
        <mc:AlternateContent xmlns:mc="http://schemas.openxmlformats.org/markup-compatibility/2006">
          <mc:Choice Requires="x14">
            <control shapeId="5277" r:id="rId25" name="Option Button 157">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5278" r:id="rId26" name="Option Button 158">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5279" r:id="rId27" name="Option Button 159">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5280" r:id="rId28" name="Option Button 160">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B2CCA0"/>
  </sheetPr>
  <dimension ref="A1:M13"/>
  <sheetViews>
    <sheetView showGridLines="0" topLeftCell="F1" zoomScale="90" zoomScaleNormal="90" workbookViewId="0">
      <selection activeCell="J4" sqref="J4:J13"/>
    </sheetView>
  </sheetViews>
  <sheetFormatPr baseColWidth="10" defaultColWidth="9.109375" defaultRowHeight="13.8"/>
  <cols>
    <col min="1" max="1" width="3.33203125" style="4" customWidth="1"/>
    <col min="2" max="2" width="3.33203125" style="25" customWidth="1"/>
    <col min="3" max="3" width="25.6640625" style="28" customWidth="1"/>
    <col min="4" max="5" width="35.6640625" style="1" customWidth="1"/>
    <col min="6" max="7" width="38.6640625" style="1" customWidth="1"/>
    <col min="8" max="9" width="3.33203125" style="1" customWidth="1"/>
    <col min="10" max="11" width="50.6640625" style="20" customWidth="1"/>
    <col min="12" max="13" width="9.6640625" style="52" customWidth="1"/>
    <col min="14" max="16384" width="9.109375" style="1"/>
  </cols>
  <sheetData>
    <row r="1" spans="1:13" s="4" customFormat="1" ht="15" customHeight="1">
      <c r="A1" s="234" t="s">
        <v>58</v>
      </c>
      <c r="B1" s="234"/>
      <c r="C1" s="234"/>
      <c r="D1" s="177" t="s">
        <v>59</v>
      </c>
      <c r="E1" s="179" t="s">
        <v>60</v>
      </c>
      <c r="F1" s="181" t="s">
        <v>61</v>
      </c>
      <c r="G1" s="183" t="s">
        <v>62</v>
      </c>
      <c r="H1" s="228"/>
      <c r="I1" s="229"/>
      <c r="J1" s="21" t="s">
        <v>63</v>
      </c>
      <c r="K1" s="21"/>
      <c r="L1" s="50"/>
      <c r="M1" s="50"/>
    </row>
    <row r="2" spans="1:13" s="2" customFormat="1" ht="21" customHeight="1">
      <c r="A2" s="234"/>
      <c r="B2" s="234"/>
      <c r="C2" s="234"/>
      <c r="D2" s="178"/>
      <c r="E2" s="180"/>
      <c r="F2" s="182"/>
      <c r="G2" s="184"/>
      <c r="H2" s="230"/>
      <c r="I2" s="231"/>
      <c r="J2" s="22">
        <f>COUNTA(L4:L14)</f>
        <v>5</v>
      </c>
      <c r="K2" s="22"/>
      <c r="L2" s="46"/>
      <c r="M2" s="147">
        <f>COUNTIF(L5:L13,0)</f>
        <v>0</v>
      </c>
    </row>
    <row r="3" spans="1:13" s="2" customFormat="1" ht="24.9" customHeight="1">
      <c r="A3" s="27" t="s">
        <v>249</v>
      </c>
      <c r="B3" s="29"/>
      <c r="C3" s="23"/>
      <c r="D3" s="5"/>
      <c r="E3" s="6"/>
      <c r="F3" s="6"/>
      <c r="G3" s="7"/>
      <c r="H3" s="232"/>
      <c r="I3" s="233"/>
      <c r="J3" s="26" t="s">
        <v>64</v>
      </c>
      <c r="K3" s="26" t="s">
        <v>65</v>
      </c>
      <c r="L3" s="51" t="s">
        <v>308</v>
      </c>
      <c r="M3" s="122">
        <f>SUM(M4:M13)/(5-M2)</f>
        <v>2.4</v>
      </c>
    </row>
    <row r="4" spans="1:13" s="3" customFormat="1" ht="72" customHeight="1">
      <c r="A4" s="226" t="s">
        <v>92</v>
      </c>
      <c r="B4" s="222">
        <v>1</v>
      </c>
      <c r="C4" s="202" t="s">
        <v>250</v>
      </c>
      <c r="D4" s="18" t="s">
        <v>93</v>
      </c>
      <c r="E4" s="18" t="s">
        <v>252</v>
      </c>
      <c r="F4" s="18" t="s">
        <v>253</v>
      </c>
      <c r="G4" s="43" t="s">
        <v>254</v>
      </c>
      <c r="H4" s="226" t="s">
        <v>92</v>
      </c>
      <c r="I4" s="222">
        <v>1</v>
      </c>
      <c r="J4" s="241" t="s">
        <v>316</v>
      </c>
      <c r="K4" s="216"/>
      <c r="L4" s="52"/>
      <c r="M4" s="46"/>
    </row>
    <row r="5" spans="1:13" s="8" customFormat="1" ht="36.9" customHeight="1">
      <c r="A5" s="227"/>
      <c r="B5" s="223"/>
      <c r="C5" s="203"/>
      <c r="D5" s="14"/>
      <c r="E5" s="15"/>
      <c r="F5" s="15"/>
      <c r="G5" s="16"/>
      <c r="H5" s="227"/>
      <c r="I5" s="223"/>
      <c r="J5" s="263"/>
      <c r="K5" s="217"/>
      <c r="L5" s="45">
        <v>2</v>
      </c>
      <c r="M5" s="121">
        <f>IF(L5=0,0,L5-1)</f>
        <v>1</v>
      </c>
    </row>
    <row r="6" spans="1:13" s="19" customFormat="1" ht="72" customHeight="1">
      <c r="A6" s="226" t="s">
        <v>92</v>
      </c>
      <c r="B6" s="222">
        <v>2</v>
      </c>
      <c r="C6" s="202" t="s">
        <v>94</v>
      </c>
      <c r="D6" s="18" t="s">
        <v>95</v>
      </c>
      <c r="E6" s="18" t="s">
        <v>264</v>
      </c>
      <c r="F6" s="18" t="s">
        <v>96</v>
      </c>
      <c r="G6" s="43" t="s">
        <v>97</v>
      </c>
      <c r="H6" s="226" t="s">
        <v>92</v>
      </c>
      <c r="I6" s="222">
        <v>2</v>
      </c>
      <c r="J6" s="264" t="s">
        <v>317</v>
      </c>
      <c r="K6" s="218"/>
      <c r="L6" s="52"/>
      <c r="M6" s="46"/>
    </row>
    <row r="7" spans="1:13" s="3" customFormat="1" ht="36.9" customHeight="1">
      <c r="A7" s="227"/>
      <c r="B7" s="224"/>
      <c r="C7" s="203"/>
      <c r="D7" s="14"/>
      <c r="E7" s="15"/>
      <c r="F7" s="15"/>
      <c r="G7" s="16"/>
      <c r="H7" s="227"/>
      <c r="I7" s="224"/>
      <c r="J7" s="265"/>
      <c r="K7" s="219"/>
      <c r="L7" s="45">
        <v>4</v>
      </c>
      <c r="M7" s="121">
        <f>IF(L7=0,0,L7-1)</f>
        <v>3</v>
      </c>
    </row>
    <row r="8" spans="1:13" s="49" customFormat="1" ht="62.1" customHeight="1">
      <c r="A8" s="210" t="s">
        <v>92</v>
      </c>
      <c r="B8" s="200">
        <v>3</v>
      </c>
      <c r="C8" s="202" t="s">
        <v>263</v>
      </c>
      <c r="D8" s="17" t="s">
        <v>98</v>
      </c>
      <c r="E8" s="17" t="s">
        <v>99</v>
      </c>
      <c r="F8" s="17" t="s">
        <v>255</v>
      </c>
      <c r="G8" s="17" t="s">
        <v>256</v>
      </c>
      <c r="H8" s="210" t="s">
        <v>92</v>
      </c>
      <c r="I8" s="200">
        <v>3</v>
      </c>
      <c r="J8" s="266" t="s">
        <v>307</v>
      </c>
      <c r="K8" s="220"/>
      <c r="L8" s="56"/>
      <c r="M8" s="46"/>
    </row>
    <row r="9" spans="1:13" s="49" customFormat="1" ht="36.9" customHeight="1">
      <c r="A9" s="211"/>
      <c r="B9" s="225"/>
      <c r="C9" s="203"/>
      <c r="D9" s="14"/>
      <c r="E9" s="15"/>
      <c r="F9" s="15"/>
      <c r="G9" s="16"/>
      <c r="H9" s="211"/>
      <c r="I9" s="225"/>
      <c r="J9" s="242"/>
      <c r="K9" s="221"/>
      <c r="L9" s="55">
        <v>4</v>
      </c>
      <c r="M9" s="121">
        <f>IF(L9=0,0,L9-1)</f>
        <v>3</v>
      </c>
    </row>
    <row r="10" spans="1:13" s="49" customFormat="1" ht="62.1" customHeight="1">
      <c r="A10" s="226" t="s">
        <v>92</v>
      </c>
      <c r="B10" s="222">
        <v>4</v>
      </c>
      <c r="C10" s="202" t="s">
        <v>100</v>
      </c>
      <c r="D10" s="17" t="s">
        <v>101</v>
      </c>
      <c r="E10" s="17" t="s">
        <v>102</v>
      </c>
      <c r="F10" s="17" t="s">
        <v>103</v>
      </c>
      <c r="G10" s="17" t="s">
        <v>104</v>
      </c>
      <c r="H10" s="226" t="s">
        <v>92</v>
      </c>
      <c r="I10" s="222">
        <v>4</v>
      </c>
      <c r="J10" s="266" t="s">
        <v>307</v>
      </c>
      <c r="K10" s="216"/>
      <c r="L10" s="44"/>
      <c r="M10" s="53"/>
    </row>
    <row r="11" spans="1:13" s="3" customFormat="1" ht="36.9" customHeight="1">
      <c r="A11" s="227"/>
      <c r="B11" s="224"/>
      <c r="C11" s="203"/>
      <c r="D11" s="14"/>
      <c r="E11" s="15"/>
      <c r="F11" s="15"/>
      <c r="G11" s="16"/>
      <c r="H11" s="227"/>
      <c r="I11" s="224"/>
      <c r="J11" s="242"/>
      <c r="K11" s="217"/>
      <c r="L11" s="45">
        <v>3</v>
      </c>
      <c r="M11" s="121">
        <f>IF(L11=0,0,L11-1)</f>
        <v>2</v>
      </c>
    </row>
    <row r="12" spans="1:13" s="3" customFormat="1" ht="78.75" customHeight="1">
      <c r="A12" s="226" t="s">
        <v>92</v>
      </c>
      <c r="B12" s="222">
        <v>5</v>
      </c>
      <c r="C12" s="202" t="s">
        <v>251</v>
      </c>
      <c r="D12" s="42" t="s">
        <v>223</v>
      </c>
      <c r="E12" s="42" t="s">
        <v>265</v>
      </c>
      <c r="F12" s="42" t="s">
        <v>257</v>
      </c>
      <c r="G12" s="42" t="s">
        <v>224</v>
      </c>
      <c r="H12" s="226" t="s">
        <v>92</v>
      </c>
      <c r="I12" s="222">
        <v>5</v>
      </c>
      <c r="J12" s="267" t="s">
        <v>318</v>
      </c>
      <c r="K12" s="216"/>
      <c r="L12" s="44"/>
      <c r="M12" s="54"/>
    </row>
    <row r="13" spans="1:13" s="3" customFormat="1" ht="98.25" customHeight="1">
      <c r="A13" s="227"/>
      <c r="B13" s="224"/>
      <c r="C13" s="203"/>
      <c r="D13" s="14"/>
      <c r="E13" s="15"/>
      <c r="F13" s="15"/>
      <c r="G13" s="16"/>
      <c r="H13" s="227"/>
      <c r="I13" s="224"/>
      <c r="J13" s="265"/>
      <c r="K13" s="217"/>
      <c r="L13" s="45">
        <v>4</v>
      </c>
      <c r="M13" s="121">
        <f>IF(L13=0,0,L13-1)</f>
        <v>3</v>
      </c>
    </row>
  </sheetData>
  <mergeCells count="42">
    <mergeCell ref="H1:I2"/>
    <mergeCell ref="H3:I3"/>
    <mergeCell ref="A10:A11"/>
    <mergeCell ref="B10:B11"/>
    <mergeCell ref="C10:C11"/>
    <mergeCell ref="E1:E2"/>
    <mergeCell ref="F1:F2"/>
    <mergeCell ref="G1:G2"/>
    <mergeCell ref="C4:C5"/>
    <mergeCell ref="C6:C7"/>
    <mergeCell ref="D1:D2"/>
    <mergeCell ref="A8:A9"/>
    <mergeCell ref="A4:A5"/>
    <mergeCell ref="A1:C2"/>
    <mergeCell ref="B6:B7"/>
    <mergeCell ref="A6:A7"/>
    <mergeCell ref="A12:A13"/>
    <mergeCell ref="C12:C13"/>
    <mergeCell ref="H10:H11"/>
    <mergeCell ref="I10:I11"/>
    <mergeCell ref="H12:H13"/>
    <mergeCell ref="I12:I13"/>
    <mergeCell ref="B4:B5"/>
    <mergeCell ref="C8:C9"/>
    <mergeCell ref="J6:J7"/>
    <mergeCell ref="J4:J5"/>
    <mergeCell ref="B12:B13"/>
    <mergeCell ref="J8:J9"/>
    <mergeCell ref="B8:B9"/>
    <mergeCell ref="H4:H5"/>
    <mergeCell ref="I4:I5"/>
    <mergeCell ref="H6:H7"/>
    <mergeCell ref="I6:I7"/>
    <mergeCell ref="H8:H9"/>
    <mergeCell ref="I8:I9"/>
    <mergeCell ref="J12:J13"/>
    <mergeCell ref="J10:J11"/>
    <mergeCell ref="K4:K5"/>
    <mergeCell ref="K6:K7"/>
    <mergeCell ref="K8:K9"/>
    <mergeCell ref="K10:K11"/>
    <mergeCell ref="K12:K13"/>
  </mergeCells>
  <pageMargins left="7.874015748031496E-2" right="7.874015748031496E-2" top="0.59055118110236227" bottom="0.39370078740157483" header="0.31496062992125984" footer="0.31496062992125984"/>
  <pageSetup paperSize="9" scale="8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255" r:id="rId4" name="Group Box 87">
              <controlPr defaultSize="0" autoFill="0" autoPict="0">
                <anchor moveWithCells="1">
                  <from>
                    <xdr:col>3</xdr:col>
                    <xdr:colOff>38100</xdr:colOff>
                    <xdr:row>4</xdr:row>
                    <xdr:rowOff>38100</xdr:rowOff>
                  </from>
                  <to>
                    <xdr:col>6</xdr:col>
                    <xdr:colOff>2514600</xdr:colOff>
                    <xdr:row>4</xdr:row>
                    <xdr:rowOff>419100</xdr:rowOff>
                  </to>
                </anchor>
              </controlPr>
            </control>
          </mc:Choice>
        </mc:AlternateContent>
        <mc:AlternateContent xmlns:mc="http://schemas.openxmlformats.org/markup-compatibility/2006">
          <mc:Choice Requires="x14">
            <control shapeId="7256" r:id="rId5" name="Option Button 88">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7257" r:id="rId6" name="Option Button 89">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7258" r:id="rId7" name="Option Button 90">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7259" r:id="rId8" name="Option Button 91">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7260" r:id="rId9" name="Group Box 92">
              <controlPr defaultSize="0" autoFill="0" autoPict="0">
                <anchor moveWithCells="1">
                  <from>
                    <xdr:col>3</xdr:col>
                    <xdr:colOff>38100</xdr:colOff>
                    <xdr:row>6</xdr:row>
                    <xdr:rowOff>38100</xdr:rowOff>
                  </from>
                  <to>
                    <xdr:col>6</xdr:col>
                    <xdr:colOff>2514600</xdr:colOff>
                    <xdr:row>6</xdr:row>
                    <xdr:rowOff>419100</xdr:rowOff>
                  </to>
                </anchor>
              </controlPr>
            </control>
          </mc:Choice>
        </mc:AlternateContent>
        <mc:AlternateContent xmlns:mc="http://schemas.openxmlformats.org/markup-compatibility/2006">
          <mc:Choice Requires="x14">
            <control shapeId="7261" r:id="rId10" name="Option Button 93">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7262" r:id="rId11" name="Option Button 94">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7263" r:id="rId12" name="Option Button 95">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7264" r:id="rId13" name="Option Button 96">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7265" r:id="rId14" name="Group Box 97">
              <controlPr defaultSize="0" autoFill="0" autoPict="0">
                <anchor moveWithCells="1">
                  <from>
                    <xdr:col>3</xdr:col>
                    <xdr:colOff>38100</xdr:colOff>
                    <xdr:row>8</xdr:row>
                    <xdr:rowOff>38100</xdr:rowOff>
                  </from>
                  <to>
                    <xdr:col>6</xdr:col>
                    <xdr:colOff>2514600</xdr:colOff>
                    <xdr:row>8</xdr:row>
                    <xdr:rowOff>419100</xdr:rowOff>
                  </to>
                </anchor>
              </controlPr>
            </control>
          </mc:Choice>
        </mc:AlternateContent>
        <mc:AlternateContent xmlns:mc="http://schemas.openxmlformats.org/markup-compatibility/2006">
          <mc:Choice Requires="x14">
            <control shapeId="7266" r:id="rId15" name="Option Button 98">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7267" r:id="rId16" name="Option Button 99">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7268" r:id="rId17" name="Option Button 100">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7269" r:id="rId18" name="Option Button 101">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7270" r:id="rId19" name="Group Box 102">
              <controlPr defaultSize="0" autoFill="0" autoPict="0">
                <anchor moveWithCells="1">
                  <from>
                    <xdr:col>3</xdr:col>
                    <xdr:colOff>38100</xdr:colOff>
                    <xdr:row>10</xdr:row>
                    <xdr:rowOff>38100</xdr:rowOff>
                  </from>
                  <to>
                    <xdr:col>6</xdr:col>
                    <xdr:colOff>2514600</xdr:colOff>
                    <xdr:row>10</xdr:row>
                    <xdr:rowOff>419100</xdr:rowOff>
                  </to>
                </anchor>
              </controlPr>
            </control>
          </mc:Choice>
        </mc:AlternateContent>
        <mc:AlternateContent xmlns:mc="http://schemas.openxmlformats.org/markup-compatibility/2006">
          <mc:Choice Requires="x14">
            <control shapeId="7271" r:id="rId20" name="Option Button 103">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7272" r:id="rId21" name="Option Button 104">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7273" r:id="rId22" name="Option Button 105">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7274" r:id="rId23" name="Option Button 106">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7275" r:id="rId24" name="Group Box 107">
              <controlPr defaultSize="0" autoFill="0" autoPict="0">
                <anchor moveWithCells="1">
                  <from>
                    <xdr:col>3</xdr:col>
                    <xdr:colOff>38100</xdr:colOff>
                    <xdr:row>12</xdr:row>
                    <xdr:rowOff>38100</xdr:rowOff>
                  </from>
                  <to>
                    <xdr:col>6</xdr:col>
                    <xdr:colOff>2514600</xdr:colOff>
                    <xdr:row>12</xdr:row>
                    <xdr:rowOff>419100</xdr:rowOff>
                  </to>
                </anchor>
              </controlPr>
            </control>
          </mc:Choice>
        </mc:AlternateContent>
        <mc:AlternateContent xmlns:mc="http://schemas.openxmlformats.org/markup-compatibility/2006">
          <mc:Choice Requires="x14">
            <control shapeId="7276" r:id="rId25" name="Option Button 108">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7277" r:id="rId26" name="Option Button 109">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7278" r:id="rId27" name="Option Button 110">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7279" r:id="rId28" name="Option Button 111">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B2CCA0"/>
  </sheetPr>
  <dimension ref="A1:M17"/>
  <sheetViews>
    <sheetView showGridLines="0" topLeftCell="D2" zoomScale="90" zoomScaleNormal="90" workbookViewId="0">
      <selection activeCell="J12" sqref="J4:J13"/>
    </sheetView>
  </sheetViews>
  <sheetFormatPr baseColWidth="10" defaultColWidth="9.109375" defaultRowHeight="14.4"/>
  <cols>
    <col min="1" max="1" width="3.33203125" style="66" customWidth="1"/>
    <col min="2" max="2" width="3.33203125" style="86" customWidth="1"/>
    <col min="3" max="3" width="25.6640625" style="87" customWidth="1"/>
    <col min="4" max="5" width="35.6640625" style="62" customWidth="1"/>
    <col min="6" max="7" width="38.6640625" style="62" customWidth="1"/>
    <col min="8" max="9" width="3.33203125" style="62" customWidth="1"/>
    <col min="10" max="11" width="50.6640625" style="88" customWidth="1"/>
    <col min="12" max="13" width="9.6640625" style="52" customWidth="1"/>
    <col min="14" max="16384" width="9.109375" style="62"/>
  </cols>
  <sheetData>
    <row r="1" spans="1:13" s="66" customFormat="1" ht="15" customHeight="1">
      <c r="A1" s="176" t="s">
        <v>58</v>
      </c>
      <c r="B1" s="176"/>
      <c r="C1" s="176"/>
      <c r="D1" s="177" t="s">
        <v>105</v>
      </c>
      <c r="E1" s="179" t="s">
        <v>105</v>
      </c>
      <c r="F1" s="181" t="s">
        <v>105</v>
      </c>
      <c r="G1" s="183" t="s">
        <v>105</v>
      </c>
      <c r="H1" s="187"/>
      <c r="I1" s="188"/>
      <c r="J1" s="65" t="s">
        <v>63</v>
      </c>
      <c r="K1" s="235"/>
      <c r="L1" s="50"/>
      <c r="M1" s="50"/>
    </row>
    <row r="2" spans="1:13" s="36" customFormat="1" ht="21" customHeight="1">
      <c r="A2" s="176"/>
      <c r="B2" s="176"/>
      <c r="C2" s="176"/>
      <c r="D2" s="178"/>
      <c r="E2" s="180"/>
      <c r="F2" s="182"/>
      <c r="G2" s="184"/>
      <c r="H2" s="189"/>
      <c r="I2" s="190"/>
      <c r="J2" s="67">
        <f>COUNTA(L4:L13)</f>
        <v>5</v>
      </c>
      <c r="K2" s="236"/>
      <c r="L2" s="46"/>
      <c r="M2" s="147">
        <f>COUNTIF(L5:L13,0)</f>
        <v>0</v>
      </c>
    </row>
    <row r="3" spans="1:13" s="49" customFormat="1" ht="24.9" customHeight="1">
      <c r="A3" s="89" t="s">
        <v>106</v>
      </c>
      <c r="B3" s="90"/>
      <c r="C3" s="91"/>
      <c r="D3" s="70"/>
      <c r="E3" s="70"/>
      <c r="F3" s="70"/>
      <c r="G3" s="71"/>
      <c r="H3" s="191"/>
      <c r="I3" s="192"/>
      <c r="J3" s="83" t="s">
        <v>64</v>
      </c>
      <c r="K3" s="83" t="s">
        <v>65</v>
      </c>
      <c r="L3" s="51" t="s">
        <v>308</v>
      </c>
      <c r="M3" s="122">
        <f>SUM(M4:M13)/(5-M2)</f>
        <v>0.6</v>
      </c>
    </row>
    <row r="4" spans="1:13" s="49" customFormat="1" ht="93.75" customHeight="1">
      <c r="A4" s="210" t="s">
        <v>107</v>
      </c>
      <c r="B4" s="200">
        <v>1</v>
      </c>
      <c r="C4" s="202" t="s">
        <v>108</v>
      </c>
      <c r="D4" s="35" t="s">
        <v>109</v>
      </c>
      <c r="E4" s="35" t="s">
        <v>110</v>
      </c>
      <c r="F4" s="35" t="s">
        <v>111</v>
      </c>
      <c r="G4" s="35" t="s">
        <v>112</v>
      </c>
      <c r="H4" s="210" t="s">
        <v>107</v>
      </c>
      <c r="I4" s="200">
        <v>1</v>
      </c>
      <c r="J4" s="207" t="s">
        <v>319</v>
      </c>
      <c r="K4" s="198"/>
      <c r="L4" s="52"/>
      <c r="M4" s="46"/>
    </row>
    <row r="5" spans="1:13" ht="36.9" customHeight="1">
      <c r="A5" s="211"/>
      <c r="B5" s="201"/>
      <c r="C5" s="203"/>
      <c r="D5" s="14"/>
      <c r="E5" s="15"/>
      <c r="F5" s="15"/>
      <c r="G5" s="16"/>
      <c r="H5" s="211"/>
      <c r="I5" s="201"/>
      <c r="J5" s="208"/>
      <c r="K5" s="199"/>
      <c r="L5" s="45">
        <v>3</v>
      </c>
      <c r="M5" s="121">
        <f>IF(L5=0,0,L5-1)</f>
        <v>2</v>
      </c>
    </row>
    <row r="6" spans="1:13" ht="51.9" customHeight="1">
      <c r="A6" s="210" t="s">
        <v>107</v>
      </c>
      <c r="B6" s="200">
        <v>2</v>
      </c>
      <c r="C6" s="202" t="s">
        <v>113</v>
      </c>
      <c r="D6" s="92" t="s">
        <v>114</v>
      </c>
      <c r="E6" s="92" t="s">
        <v>115</v>
      </c>
      <c r="F6" s="92" t="s">
        <v>116</v>
      </c>
      <c r="G6" s="92" t="s">
        <v>320</v>
      </c>
      <c r="H6" s="210" t="s">
        <v>107</v>
      </c>
      <c r="I6" s="200">
        <v>2</v>
      </c>
      <c r="J6" s="205" t="s">
        <v>294</v>
      </c>
      <c r="K6" s="205"/>
      <c r="M6" s="46"/>
    </row>
    <row r="7" spans="1:13" ht="36.9" customHeight="1">
      <c r="A7" s="211"/>
      <c r="B7" s="201"/>
      <c r="C7" s="203"/>
      <c r="D7" s="14"/>
      <c r="E7" s="15"/>
      <c r="F7" s="15"/>
      <c r="G7" s="16"/>
      <c r="H7" s="211"/>
      <c r="I7" s="201"/>
      <c r="J7" s="206"/>
      <c r="K7" s="206"/>
      <c r="L7" s="45">
        <v>1</v>
      </c>
      <c r="M7" s="121">
        <f>IF(L7=0,0,L7-1)</f>
        <v>0</v>
      </c>
    </row>
    <row r="8" spans="1:13" s="36" customFormat="1" ht="62.1" customHeight="1">
      <c r="A8" s="193" t="s">
        <v>107</v>
      </c>
      <c r="B8" s="195">
        <v>3</v>
      </c>
      <c r="C8" s="202" t="s">
        <v>117</v>
      </c>
      <c r="D8" s="17" t="s">
        <v>118</v>
      </c>
      <c r="E8" s="17" t="s">
        <v>119</v>
      </c>
      <c r="F8" s="17" t="s">
        <v>120</v>
      </c>
      <c r="G8" s="17" t="s">
        <v>121</v>
      </c>
      <c r="H8" s="193" t="s">
        <v>107</v>
      </c>
      <c r="I8" s="195">
        <v>3</v>
      </c>
      <c r="J8" s="207" t="s">
        <v>295</v>
      </c>
      <c r="K8" s="207"/>
      <c r="L8" s="56"/>
      <c r="M8" s="46"/>
    </row>
    <row r="9" spans="1:13" s="36" customFormat="1" ht="36.9" customHeight="1">
      <c r="A9" s="194"/>
      <c r="B9" s="196"/>
      <c r="C9" s="203"/>
      <c r="D9" s="14"/>
      <c r="E9" s="15"/>
      <c r="F9" s="15"/>
      <c r="G9" s="16"/>
      <c r="H9" s="194"/>
      <c r="I9" s="196"/>
      <c r="J9" s="208"/>
      <c r="K9" s="208"/>
      <c r="L9" s="55">
        <v>1</v>
      </c>
      <c r="M9" s="121">
        <f>IF(L9=0,0,L9-1)</f>
        <v>0</v>
      </c>
    </row>
    <row r="10" spans="1:13" s="49" customFormat="1" ht="62.1" customHeight="1">
      <c r="A10" s="238" t="s">
        <v>107</v>
      </c>
      <c r="B10" s="237">
        <v>4</v>
      </c>
      <c r="C10" s="202" t="s">
        <v>258</v>
      </c>
      <c r="D10" s="35" t="s">
        <v>259</v>
      </c>
      <c r="E10" s="35" t="s">
        <v>260</v>
      </c>
      <c r="F10" s="35" t="s">
        <v>261</v>
      </c>
      <c r="G10" s="35" t="s">
        <v>262</v>
      </c>
      <c r="H10" s="238" t="s">
        <v>107</v>
      </c>
      <c r="I10" s="237">
        <v>4</v>
      </c>
      <c r="J10" s="207" t="s">
        <v>296</v>
      </c>
      <c r="K10" s="205"/>
      <c r="L10" s="44"/>
      <c r="M10" s="53"/>
    </row>
    <row r="11" spans="1:13" s="49" customFormat="1" ht="36" customHeight="1">
      <c r="A11" s="211"/>
      <c r="B11" s="201"/>
      <c r="C11" s="203"/>
      <c r="D11" s="14"/>
      <c r="E11" s="15"/>
      <c r="F11" s="15"/>
      <c r="G11" s="16"/>
      <c r="H11" s="211"/>
      <c r="I11" s="201"/>
      <c r="J11" s="208"/>
      <c r="K11" s="206"/>
      <c r="L11" s="45">
        <v>2</v>
      </c>
      <c r="M11" s="121">
        <f>IF(L11=0,0,L11-1)</f>
        <v>1</v>
      </c>
    </row>
    <row r="12" spans="1:13" s="36" customFormat="1" ht="93.75" customHeight="1">
      <c r="A12" s="193" t="s">
        <v>107</v>
      </c>
      <c r="B12" s="195">
        <v>5</v>
      </c>
      <c r="C12" s="202" t="s">
        <v>267</v>
      </c>
      <c r="D12" s="85" t="s">
        <v>266</v>
      </c>
      <c r="E12" s="17" t="s">
        <v>269</v>
      </c>
      <c r="F12" s="17" t="s">
        <v>268</v>
      </c>
      <c r="G12" s="17" t="s">
        <v>225</v>
      </c>
      <c r="H12" s="193" t="s">
        <v>107</v>
      </c>
      <c r="I12" s="195">
        <v>5</v>
      </c>
      <c r="J12" s="207" t="s">
        <v>297</v>
      </c>
      <c r="K12" s="207"/>
      <c r="L12" s="44"/>
      <c r="M12" s="54"/>
    </row>
    <row r="13" spans="1:13" s="36" customFormat="1" ht="36.9" customHeight="1">
      <c r="A13" s="194"/>
      <c r="B13" s="196"/>
      <c r="C13" s="203"/>
      <c r="D13" s="14"/>
      <c r="E13" s="15"/>
      <c r="F13" s="15"/>
      <c r="G13" s="16"/>
      <c r="H13" s="194"/>
      <c r="I13" s="196"/>
      <c r="J13" s="208"/>
      <c r="K13" s="208"/>
      <c r="L13" s="45">
        <v>1</v>
      </c>
      <c r="M13" s="121">
        <f>IF(L13=0,0,L13-1)</f>
        <v>0</v>
      </c>
    </row>
    <row r="17" spans="3:3">
      <c r="C17" s="93"/>
    </row>
  </sheetData>
  <mergeCells count="43">
    <mergeCell ref="C12:C13"/>
    <mergeCell ref="A6:A7"/>
    <mergeCell ref="B6:B7"/>
    <mergeCell ref="C6:C7"/>
    <mergeCell ref="J6:J7"/>
    <mergeCell ref="A12:A13"/>
    <mergeCell ref="B12:B13"/>
    <mergeCell ref="H6:H7"/>
    <mergeCell ref="I6:I7"/>
    <mergeCell ref="H8:H9"/>
    <mergeCell ref="I8:I9"/>
    <mergeCell ref="H10:H11"/>
    <mergeCell ref="I10:I11"/>
    <mergeCell ref="H12:H13"/>
    <mergeCell ref="I12:I13"/>
    <mergeCell ref="A1:C2"/>
    <mergeCell ref="B10:B11"/>
    <mergeCell ref="A10:A11"/>
    <mergeCell ref="B8:B9"/>
    <mergeCell ref="A8:A9"/>
    <mergeCell ref="B4:B5"/>
    <mergeCell ref="A4:A5"/>
    <mergeCell ref="C4:C5"/>
    <mergeCell ref="C10:C11"/>
    <mergeCell ref="C8:C9"/>
    <mergeCell ref="G1:G2"/>
    <mergeCell ref="J8:J9"/>
    <mergeCell ref="D1:D2"/>
    <mergeCell ref="E1:E2"/>
    <mergeCell ref="F1:F2"/>
    <mergeCell ref="H1:I2"/>
    <mergeCell ref="H3:I3"/>
    <mergeCell ref="H4:H5"/>
    <mergeCell ref="I4:I5"/>
    <mergeCell ref="K6:K7"/>
    <mergeCell ref="J4:J5"/>
    <mergeCell ref="J12:J13"/>
    <mergeCell ref="J10:J11"/>
    <mergeCell ref="K1:K2"/>
    <mergeCell ref="K4:K5"/>
    <mergeCell ref="K8:K9"/>
    <mergeCell ref="K10:K11"/>
    <mergeCell ref="K12:K13"/>
  </mergeCells>
  <pageMargins left="0.11811023622047245" right="0.11811023622047245" top="0.59055118110236227" bottom="0.39370078740157483"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30" r:id="rId4" name="Group Box 86">
              <controlPr defaultSize="0" autoFill="0" autoPict="0">
                <anchor moveWithCells="1">
                  <from>
                    <xdr:col>3</xdr:col>
                    <xdr:colOff>38100</xdr:colOff>
                    <xdr:row>4</xdr:row>
                    <xdr:rowOff>38100</xdr:rowOff>
                  </from>
                  <to>
                    <xdr:col>6</xdr:col>
                    <xdr:colOff>2552700</xdr:colOff>
                    <xdr:row>4</xdr:row>
                    <xdr:rowOff>419100</xdr:rowOff>
                  </to>
                </anchor>
              </controlPr>
            </control>
          </mc:Choice>
        </mc:AlternateContent>
        <mc:AlternateContent xmlns:mc="http://schemas.openxmlformats.org/markup-compatibility/2006">
          <mc:Choice Requires="x14">
            <control shapeId="6231" r:id="rId5" name="Option Button 87">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6232" r:id="rId6" name="Option Button 88">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6233" r:id="rId7" name="Option Button 89">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6234" r:id="rId8" name="Option Button 90">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6235" r:id="rId9" name="Group Box 91">
              <controlPr defaultSize="0" autoFill="0" autoPict="0">
                <anchor moveWithCells="1">
                  <from>
                    <xdr:col>3</xdr:col>
                    <xdr:colOff>30480</xdr:colOff>
                    <xdr:row>6</xdr:row>
                    <xdr:rowOff>30480</xdr:rowOff>
                  </from>
                  <to>
                    <xdr:col>6</xdr:col>
                    <xdr:colOff>2545080</xdr:colOff>
                    <xdr:row>6</xdr:row>
                    <xdr:rowOff>411480</xdr:rowOff>
                  </to>
                </anchor>
              </controlPr>
            </control>
          </mc:Choice>
        </mc:AlternateContent>
        <mc:AlternateContent xmlns:mc="http://schemas.openxmlformats.org/markup-compatibility/2006">
          <mc:Choice Requires="x14">
            <control shapeId="6236" r:id="rId10" name="Option Button 92">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6237" r:id="rId11" name="Option Button 93">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6238" r:id="rId12" name="Option Button 94">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6239" r:id="rId13" name="Option Button 95">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6240" r:id="rId14" name="Group Box 96">
              <controlPr defaultSize="0" autoFill="0" autoPict="0">
                <anchor moveWithCells="1">
                  <from>
                    <xdr:col>3</xdr:col>
                    <xdr:colOff>30480</xdr:colOff>
                    <xdr:row>8</xdr:row>
                    <xdr:rowOff>38100</xdr:rowOff>
                  </from>
                  <to>
                    <xdr:col>6</xdr:col>
                    <xdr:colOff>2545080</xdr:colOff>
                    <xdr:row>8</xdr:row>
                    <xdr:rowOff>419100</xdr:rowOff>
                  </to>
                </anchor>
              </controlPr>
            </control>
          </mc:Choice>
        </mc:AlternateContent>
        <mc:AlternateContent xmlns:mc="http://schemas.openxmlformats.org/markup-compatibility/2006">
          <mc:Choice Requires="x14">
            <control shapeId="6241" r:id="rId15" name="Option Button 97">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6242" r:id="rId16" name="Option Button 98">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6243" r:id="rId17" name="Option Button 99">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6244" r:id="rId18" name="Option Button 100">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6245" r:id="rId19" name="Group Box 101">
              <controlPr defaultSize="0" autoFill="0" autoPict="0">
                <anchor moveWithCells="1">
                  <from>
                    <xdr:col>3</xdr:col>
                    <xdr:colOff>30480</xdr:colOff>
                    <xdr:row>10</xdr:row>
                    <xdr:rowOff>38100</xdr:rowOff>
                  </from>
                  <to>
                    <xdr:col>6</xdr:col>
                    <xdr:colOff>2545080</xdr:colOff>
                    <xdr:row>10</xdr:row>
                    <xdr:rowOff>419100</xdr:rowOff>
                  </to>
                </anchor>
              </controlPr>
            </control>
          </mc:Choice>
        </mc:AlternateContent>
        <mc:AlternateContent xmlns:mc="http://schemas.openxmlformats.org/markup-compatibility/2006">
          <mc:Choice Requires="x14">
            <control shapeId="6246" r:id="rId20" name="Option Button 102">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6247" r:id="rId21" name="Option Button 103">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6248" r:id="rId22" name="Option Button 104">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6249" r:id="rId23" name="Option Button 105">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6250" r:id="rId24" name="Group Box 106">
              <controlPr defaultSize="0" autoFill="0" autoPict="0">
                <anchor moveWithCells="1">
                  <from>
                    <xdr:col>3</xdr:col>
                    <xdr:colOff>30480</xdr:colOff>
                    <xdr:row>12</xdr:row>
                    <xdr:rowOff>38100</xdr:rowOff>
                  </from>
                  <to>
                    <xdr:col>6</xdr:col>
                    <xdr:colOff>2552700</xdr:colOff>
                    <xdr:row>12</xdr:row>
                    <xdr:rowOff>419100</xdr:rowOff>
                  </to>
                </anchor>
              </controlPr>
            </control>
          </mc:Choice>
        </mc:AlternateContent>
        <mc:AlternateContent xmlns:mc="http://schemas.openxmlformats.org/markup-compatibility/2006">
          <mc:Choice Requires="x14">
            <control shapeId="6251" r:id="rId25" name="Option Button 107">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6252" r:id="rId26" name="Option Button 108">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6253" r:id="rId27" name="Option Button 109">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6254" r:id="rId28" name="Option Button 110">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B2CCA0"/>
  </sheetPr>
  <dimension ref="A1:M13"/>
  <sheetViews>
    <sheetView showGridLines="0" topLeftCell="D1" zoomScale="90" zoomScaleNormal="90" workbookViewId="0">
      <selection activeCell="J12" sqref="J4:J13"/>
    </sheetView>
  </sheetViews>
  <sheetFormatPr baseColWidth="10" defaultColWidth="9.109375" defaultRowHeight="14.4"/>
  <cols>
    <col min="1" max="1" width="3.33203125" style="62" customWidth="1"/>
    <col min="2" max="2" width="3.33203125" style="100" customWidth="1"/>
    <col min="3" max="3" width="25.6640625" style="87" customWidth="1"/>
    <col min="4" max="5" width="35.6640625" style="62" customWidth="1"/>
    <col min="6" max="6" width="38.6640625" style="62" customWidth="1"/>
    <col min="7" max="7" width="44" style="62" customWidth="1"/>
    <col min="8" max="8" width="3.33203125" style="62" customWidth="1"/>
    <col min="9" max="9" width="3.33203125" style="114" customWidth="1"/>
    <col min="10" max="11" width="50.6640625" style="88" customWidth="1"/>
    <col min="12" max="13" width="9.6640625" style="52" customWidth="1"/>
    <col min="14" max="16384" width="9.109375" style="62"/>
  </cols>
  <sheetData>
    <row r="1" spans="1:13" s="66" customFormat="1" ht="15" customHeight="1">
      <c r="A1" s="176" t="s">
        <v>58</v>
      </c>
      <c r="B1" s="176"/>
      <c r="C1" s="176"/>
      <c r="D1" s="177" t="s">
        <v>59</v>
      </c>
      <c r="E1" s="179" t="s">
        <v>60</v>
      </c>
      <c r="F1" s="181" t="s">
        <v>61</v>
      </c>
      <c r="G1" s="183" t="s">
        <v>62</v>
      </c>
      <c r="H1" s="187"/>
      <c r="I1" s="188"/>
      <c r="J1" s="65" t="s">
        <v>63</v>
      </c>
      <c r="K1" s="65"/>
      <c r="L1" s="50"/>
      <c r="M1" s="50"/>
    </row>
    <row r="2" spans="1:13" s="36" customFormat="1" ht="21" customHeight="1">
      <c r="A2" s="176"/>
      <c r="B2" s="176"/>
      <c r="C2" s="176"/>
      <c r="D2" s="178"/>
      <c r="E2" s="180"/>
      <c r="F2" s="182"/>
      <c r="G2" s="184"/>
      <c r="H2" s="189"/>
      <c r="I2" s="190"/>
      <c r="J2" s="67">
        <f>COUNTA(L4:L13)</f>
        <v>5</v>
      </c>
      <c r="K2" s="67"/>
      <c r="L2" s="46"/>
      <c r="M2" s="147">
        <f>COUNTIF(L5:L13,0)</f>
        <v>0</v>
      </c>
    </row>
    <row r="3" spans="1:13" s="36" customFormat="1" ht="24.9" customHeight="1">
      <c r="A3" s="27" t="s">
        <v>122</v>
      </c>
      <c r="B3" s="94"/>
      <c r="C3" s="95"/>
      <c r="D3" s="96"/>
      <c r="E3" s="96"/>
      <c r="F3" s="96"/>
      <c r="G3" s="97"/>
      <c r="H3" s="239"/>
      <c r="I3" s="240"/>
      <c r="J3" s="98" t="s">
        <v>64</v>
      </c>
      <c r="K3" s="83" t="s">
        <v>65</v>
      </c>
      <c r="L3" s="51" t="s">
        <v>280</v>
      </c>
      <c r="M3" s="122">
        <f>SUM(M4:M13)/(5-M2)</f>
        <v>2.2000000000000002</v>
      </c>
    </row>
    <row r="4" spans="1:13" s="36" customFormat="1" ht="141.75" customHeight="1">
      <c r="A4" s="193" t="s">
        <v>123</v>
      </c>
      <c r="B4" s="195">
        <v>1</v>
      </c>
      <c r="C4" s="202" t="s">
        <v>124</v>
      </c>
      <c r="D4" s="17" t="s">
        <v>125</v>
      </c>
      <c r="E4" s="17" t="s">
        <v>126</v>
      </c>
      <c r="F4" s="17" t="s">
        <v>127</v>
      </c>
      <c r="G4" s="17" t="s">
        <v>128</v>
      </c>
      <c r="H4" s="193" t="s">
        <v>123</v>
      </c>
      <c r="I4" s="195">
        <v>1</v>
      </c>
      <c r="J4" s="209" t="s">
        <v>323</v>
      </c>
      <c r="K4" s="209"/>
      <c r="L4" s="52"/>
      <c r="M4" s="46"/>
    </row>
    <row r="5" spans="1:13" s="36" customFormat="1" ht="36.9" customHeight="1">
      <c r="A5" s="194"/>
      <c r="B5" s="196"/>
      <c r="C5" s="203"/>
      <c r="D5" s="14"/>
      <c r="E5" s="15"/>
      <c r="F5" s="15"/>
      <c r="G5" s="16"/>
      <c r="H5" s="194"/>
      <c r="I5" s="196"/>
      <c r="J5" s="209"/>
      <c r="K5" s="209"/>
      <c r="L5" s="45">
        <v>3</v>
      </c>
      <c r="M5" s="121">
        <f>IF(L5=0,0,L5-1)</f>
        <v>2</v>
      </c>
    </row>
    <row r="6" spans="1:13" ht="105" customHeight="1">
      <c r="A6" s="214" t="s">
        <v>123</v>
      </c>
      <c r="B6" s="212">
        <v>2</v>
      </c>
      <c r="C6" s="202" t="s">
        <v>129</v>
      </c>
      <c r="D6" s="17" t="s">
        <v>130</v>
      </c>
      <c r="E6" s="17" t="s">
        <v>131</v>
      </c>
      <c r="F6" s="17" t="s">
        <v>132</v>
      </c>
      <c r="G6" s="17" t="s">
        <v>133</v>
      </c>
      <c r="H6" s="214" t="s">
        <v>123</v>
      </c>
      <c r="I6" s="212">
        <v>2</v>
      </c>
      <c r="J6" s="198" t="s">
        <v>321</v>
      </c>
      <c r="K6" s="245"/>
      <c r="M6" s="46"/>
    </row>
    <row r="7" spans="1:13" ht="36.9" customHeight="1">
      <c r="A7" s="215"/>
      <c r="B7" s="213"/>
      <c r="C7" s="203"/>
      <c r="D7" s="14"/>
      <c r="E7" s="15"/>
      <c r="F7" s="15"/>
      <c r="G7" s="16"/>
      <c r="H7" s="215"/>
      <c r="I7" s="213"/>
      <c r="J7" s="199"/>
      <c r="K7" s="246"/>
      <c r="L7" s="45">
        <v>4</v>
      </c>
      <c r="M7" s="121">
        <f>IF(L7=0,0,L7-1)</f>
        <v>3</v>
      </c>
    </row>
    <row r="8" spans="1:13" s="36" customFormat="1" ht="110.1" customHeight="1">
      <c r="A8" s="193" t="s">
        <v>134</v>
      </c>
      <c r="B8" s="195">
        <v>3</v>
      </c>
      <c r="C8" s="202" t="s">
        <v>135</v>
      </c>
      <c r="D8" s="17" t="s">
        <v>136</v>
      </c>
      <c r="E8" s="17" t="s">
        <v>137</v>
      </c>
      <c r="F8" s="17" t="s">
        <v>138</v>
      </c>
      <c r="G8" s="17" t="s">
        <v>139</v>
      </c>
      <c r="H8" s="193" t="s">
        <v>123</v>
      </c>
      <c r="I8" s="195">
        <v>3</v>
      </c>
      <c r="J8" s="209" t="s">
        <v>298</v>
      </c>
      <c r="K8" s="209"/>
      <c r="L8" s="56"/>
      <c r="M8" s="46"/>
    </row>
    <row r="9" spans="1:13" s="36" customFormat="1" ht="36.9" customHeight="1">
      <c r="A9" s="194"/>
      <c r="B9" s="196"/>
      <c r="C9" s="203"/>
      <c r="D9" s="14"/>
      <c r="E9" s="15"/>
      <c r="F9" s="15"/>
      <c r="G9" s="16"/>
      <c r="H9" s="194"/>
      <c r="I9" s="196"/>
      <c r="J9" s="209"/>
      <c r="K9" s="209"/>
      <c r="L9" s="55">
        <v>3</v>
      </c>
      <c r="M9" s="121">
        <f>IF(L9=0,0,L9-1)</f>
        <v>2</v>
      </c>
    </row>
    <row r="10" spans="1:13" s="49" customFormat="1" ht="110.1" customHeight="1">
      <c r="A10" s="193" t="s">
        <v>123</v>
      </c>
      <c r="B10" s="195">
        <v>4</v>
      </c>
      <c r="C10" s="202" t="s">
        <v>140</v>
      </c>
      <c r="D10" s="17" t="s">
        <v>141</v>
      </c>
      <c r="E10" s="17" t="s">
        <v>142</v>
      </c>
      <c r="F10" s="17" t="s">
        <v>143</v>
      </c>
      <c r="G10" s="17" t="s">
        <v>144</v>
      </c>
      <c r="H10" s="193" t="s">
        <v>123</v>
      </c>
      <c r="I10" s="195">
        <v>4</v>
      </c>
      <c r="J10" s="209" t="s">
        <v>291</v>
      </c>
      <c r="K10" s="209" t="s">
        <v>290</v>
      </c>
      <c r="L10" s="44"/>
      <c r="M10" s="53"/>
    </row>
    <row r="11" spans="1:13" s="49" customFormat="1" ht="36.9" customHeight="1">
      <c r="A11" s="194"/>
      <c r="B11" s="196"/>
      <c r="C11" s="203"/>
      <c r="D11" s="14"/>
      <c r="E11" s="15"/>
      <c r="F11" s="15"/>
      <c r="G11" s="16"/>
      <c r="H11" s="194"/>
      <c r="I11" s="196"/>
      <c r="J11" s="209"/>
      <c r="K11" s="209"/>
      <c r="L11" s="45">
        <v>3</v>
      </c>
      <c r="M11" s="121">
        <f>IF(L11=0,0,L11-1)</f>
        <v>2</v>
      </c>
    </row>
    <row r="12" spans="1:13" s="99" customFormat="1" ht="47.25" customHeight="1">
      <c r="A12" s="214" t="s">
        <v>123</v>
      </c>
      <c r="B12" s="212">
        <v>5</v>
      </c>
      <c r="C12" s="202" t="s">
        <v>145</v>
      </c>
      <c r="D12" s="17" t="s">
        <v>146</v>
      </c>
      <c r="E12" s="17" t="s">
        <v>147</v>
      </c>
      <c r="F12" s="17" t="s">
        <v>148</v>
      </c>
      <c r="G12" s="17" t="s">
        <v>149</v>
      </c>
      <c r="H12" s="214" t="s">
        <v>123</v>
      </c>
      <c r="I12" s="212">
        <v>5</v>
      </c>
      <c r="J12" s="241" t="s">
        <v>322</v>
      </c>
      <c r="K12" s="243"/>
      <c r="L12" s="44"/>
      <c r="M12" s="54"/>
    </row>
    <row r="13" spans="1:13" s="99" customFormat="1" ht="36.9" customHeight="1">
      <c r="A13" s="215"/>
      <c r="B13" s="213"/>
      <c r="C13" s="203"/>
      <c r="D13" s="14"/>
      <c r="E13" s="15"/>
      <c r="F13" s="15"/>
      <c r="G13" s="16"/>
      <c r="H13" s="215"/>
      <c r="I13" s="213"/>
      <c r="J13" s="242"/>
      <c r="K13" s="244"/>
      <c r="L13" s="45">
        <v>3</v>
      </c>
      <c r="M13" s="121">
        <f>IF(L13=0,0,L13-1)</f>
        <v>2</v>
      </c>
    </row>
  </sheetData>
  <mergeCells count="42">
    <mergeCell ref="K12:K13"/>
    <mergeCell ref="K4:K5"/>
    <mergeCell ref="K6:K7"/>
    <mergeCell ref="K8:K9"/>
    <mergeCell ref="K10:K11"/>
    <mergeCell ref="A12:A13"/>
    <mergeCell ref="B12:B13"/>
    <mergeCell ref="C12:C13"/>
    <mergeCell ref="J12:J13"/>
    <mergeCell ref="C10:C11"/>
    <mergeCell ref="J10:J11"/>
    <mergeCell ref="A10:A11"/>
    <mergeCell ref="B10:B11"/>
    <mergeCell ref="H10:H11"/>
    <mergeCell ref="I10:I11"/>
    <mergeCell ref="H12:H13"/>
    <mergeCell ref="I12:I13"/>
    <mergeCell ref="F1:F2"/>
    <mergeCell ref="J6:J7"/>
    <mergeCell ref="B6:B7"/>
    <mergeCell ref="C6:C7"/>
    <mergeCell ref="A4:A5"/>
    <mergeCell ref="B4:B5"/>
    <mergeCell ref="C4:C5"/>
    <mergeCell ref="G1:G2"/>
    <mergeCell ref="A1:C2"/>
    <mergeCell ref="D1:D2"/>
    <mergeCell ref="E1:E2"/>
    <mergeCell ref="H1:I2"/>
    <mergeCell ref="H3:I3"/>
    <mergeCell ref="H4:H5"/>
    <mergeCell ref="I4:I5"/>
    <mergeCell ref="H6:H7"/>
    <mergeCell ref="C8:C9"/>
    <mergeCell ref="B8:B9"/>
    <mergeCell ref="A8:A9"/>
    <mergeCell ref="J4:J5"/>
    <mergeCell ref="J8:J9"/>
    <mergeCell ref="A6:A7"/>
    <mergeCell ref="I6:I7"/>
    <mergeCell ref="H8:H9"/>
    <mergeCell ref="I8:I9"/>
  </mergeCells>
  <pageMargins left="0.11811023622047245" right="0.11811023622047245" top="0.59055118110236227" bottom="0.39370078740157483"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361" r:id="rId4" name="Group Box 145">
              <controlPr defaultSize="0" autoFill="0" autoPict="0">
                <anchor moveWithCells="1">
                  <from>
                    <xdr:col>3</xdr:col>
                    <xdr:colOff>38100</xdr:colOff>
                    <xdr:row>4</xdr:row>
                    <xdr:rowOff>38100</xdr:rowOff>
                  </from>
                  <to>
                    <xdr:col>6</xdr:col>
                    <xdr:colOff>2552700</xdr:colOff>
                    <xdr:row>4</xdr:row>
                    <xdr:rowOff>419100</xdr:rowOff>
                  </to>
                </anchor>
              </controlPr>
            </control>
          </mc:Choice>
        </mc:AlternateContent>
        <mc:AlternateContent xmlns:mc="http://schemas.openxmlformats.org/markup-compatibility/2006">
          <mc:Choice Requires="x14">
            <control shapeId="9362" r:id="rId5" name="Option Button 146">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9363" r:id="rId6" name="Option Button 147">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9364" r:id="rId7" name="Option Button 148">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9365" r:id="rId8" name="Option Button 149">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9366" r:id="rId9" name="Group Box 150">
              <controlPr defaultSize="0" autoFill="0" autoPict="0">
                <anchor moveWithCells="1">
                  <from>
                    <xdr:col>3</xdr:col>
                    <xdr:colOff>38100</xdr:colOff>
                    <xdr:row>6</xdr:row>
                    <xdr:rowOff>38100</xdr:rowOff>
                  </from>
                  <to>
                    <xdr:col>6</xdr:col>
                    <xdr:colOff>2552700</xdr:colOff>
                    <xdr:row>6</xdr:row>
                    <xdr:rowOff>419100</xdr:rowOff>
                  </to>
                </anchor>
              </controlPr>
            </control>
          </mc:Choice>
        </mc:AlternateContent>
        <mc:AlternateContent xmlns:mc="http://schemas.openxmlformats.org/markup-compatibility/2006">
          <mc:Choice Requires="x14">
            <control shapeId="9367" r:id="rId10" name="Option Button 151">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9368" r:id="rId11" name="Option Button 152">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9369" r:id="rId12" name="Option Button 153">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9370" r:id="rId13" name="Option Button 154">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9371" r:id="rId14" name="Group Box 155">
              <controlPr defaultSize="0" autoFill="0" autoPict="0">
                <anchor moveWithCells="1">
                  <from>
                    <xdr:col>3</xdr:col>
                    <xdr:colOff>38100</xdr:colOff>
                    <xdr:row>8</xdr:row>
                    <xdr:rowOff>38100</xdr:rowOff>
                  </from>
                  <to>
                    <xdr:col>6</xdr:col>
                    <xdr:colOff>2552700</xdr:colOff>
                    <xdr:row>8</xdr:row>
                    <xdr:rowOff>419100</xdr:rowOff>
                  </to>
                </anchor>
              </controlPr>
            </control>
          </mc:Choice>
        </mc:AlternateContent>
        <mc:AlternateContent xmlns:mc="http://schemas.openxmlformats.org/markup-compatibility/2006">
          <mc:Choice Requires="x14">
            <control shapeId="9372" r:id="rId15" name="Option Button 156">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9373" r:id="rId16" name="Option Button 157">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9374" r:id="rId17" name="Option Button 158">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9375" r:id="rId18" name="Option Button 159">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9376" r:id="rId19" name="Group Box 160">
              <controlPr defaultSize="0" autoFill="0" autoPict="0">
                <anchor moveWithCells="1">
                  <from>
                    <xdr:col>3</xdr:col>
                    <xdr:colOff>38100</xdr:colOff>
                    <xdr:row>10</xdr:row>
                    <xdr:rowOff>38100</xdr:rowOff>
                  </from>
                  <to>
                    <xdr:col>6</xdr:col>
                    <xdr:colOff>2552700</xdr:colOff>
                    <xdr:row>10</xdr:row>
                    <xdr:rowOff>419100</xdr:rowOff>
                  </to>
                </anchor>
              </controlPr>
            </control>
          </mc:Choice>
        </mc:AlternateContent>
        <mc:AlternateContent xmlns:mc="http://schemas.openxmlformats.org/markup-compatibility/2006">
          <mc:Choice Requires="x14">
            <control shapeId="9377" r:id="rId20" name="Option Button 161">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9378" r:id="rId21" name="Option Button 162">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9379" r:id="rId22" name="Option Button 163">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9380" r:id="rId23" name="Option Button 164">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9381" r:id="rId24" name="Group Box 165">
              <controlPr defaultSize="0" autoFill="0" autoPict="0">
                <anchor moveWithCells="1">
                  <from>
                    <xdr:col>3</xdr:col>
                    <xdr:colOff>38100</xdr:colOff>
                    <xdr:row>12</xdr:row>
                    <xdr:rowOff>38100</xdr:rowOff>
                  </from>
                  <to>
                    <xdr:col>6</xdr:col>
                    <xdr:colOff>2552700</xdr:colOff>
                    <xdr:row>12</xdr:row>
                    <xdr:rowOff>419100</xdr:rowOff>
                  </to>
                </anchor>
              </controlPr>
            </control>
          </mc:Choice>
        </mc:AlternateContent>
        <mc:AlternateContent xmlns:mc="http://schemas.openxmlformats.org/markup-compatibility/2006">
          <mc:Choice Requires="x14">
            <control shapeId="9382" r:id="rId25" name="Option Button 166">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9383" r:id="rId26" name="Option Button 167">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9384" r:id="rId27" name="Option Button 168">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9385" r:id="rId28" name="Option Button 169">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B2CCA0"/>
  </sheetPr>
  <dimension ref="A1:M17"/>
  <sheetViews>
    <sheetView showGridLines="0" tabSelected="1" topLeftCell="J1" zoomScale="90" zoomScaleNormal="90" workbookViewId="0">
      <selection activeCell="J4" sqref="J4:J13"/>
    </sheetView>
  </sheetViews>
  <sheetFormatPr baseColWidth="10" defaultColWidth="9.109375" defaultRowHeight="14.4"/>
  <cols>
    <col min="1" max="1" width="3.33203125" style="1" customWidth="1"/>
    <col min="2" max="2" width="3.33203125" style="30" customWidth="1"/>
    <col min="3" max="3" width="25.6640625" style="1" customWidth="1"/>
    <col min="4" max="5" width="35.6640625" style="1" customWidth="1"/>
    <col min="6" max="6" width="38.6640625" style="11" customWidth="1"/>
    <col min="7" max="7" width="38.6640625" style="1" customWidth="1"/>
    <col min="8" max="9" width="3.33203125" style="1" customWidth="1"/>
    <col min="10" max="11" width="50.6640625" style="1" customWidth="1"/>
    <col min="12" max="13" width="9.6640625" style="52" customWidth="1"/>
    <col min="14" max="16384" width="9.109375" style="1"/>
  </cols>
  <sheetData>
    <row r="1" spans="1:13" s="4" customFormat="1" ht="15" customHeight="1">
      <c r="A1" s="234" t="s">
        <v>58</v>
      </c>
      <c r="B1" s="234"/>
      <c r="C1" s="234"/>
      <c r="D1" s="177" t="s">
        <v>59</v>
      </c>
      <c r="E1" s="179" t="s">
        <v>60</v>
      </c>
      <c r="F1" s="181" t="s">
        <v>61</v>
      </c>
      <c r="G1" s="183" t="s">
        <v>62</v>
      </c>
      <c r="H1" s="228"/>
      <c r="I1" s="229"/>
      <c r="J1" s="21" t="s">
        <v>63</v>
      </c>
      <c r="K1" s="21"/>
      <c r="L1" s="50"/>
      <c r="M1" s="50"/>
    </row>
    <row r="2" spans="1:13" s="2" customFormat="1" ht="21" customHeight="1">
      <c r="A2" s="234"/>
      <c r="B2" s="234"/>
      <c r="C2" s="234"/>
      <c r="D2" s="178"/>
      <c r="E2" s="180"/>
      <c r="F2" s="182"/>
      <c r="G2" s="184"/>
      <c r="H2" s="230"/>
      <c r="I2" s="231"/>
      <c r="J2" s="22">
        <f>COUNTA(L3:L13)-1</f>
        <v>5</v>
      </c>
      <c r="K2" s="22"/>
      <c r="L2" s="46"/>
      <c r="M2" s="147">
        <f>COUNTIF(L5:L13,0)</f>
        <v>0</v>
      </c>
    </row>
    <row r="3" spans="1:13" ht="24.9" customHeight="1">
      <c r="A3" s="5" t="s">
        <v>150</v>
      </c>
      <c r="B3" s="32"/>
      <c r="C3" s="31"/>
      <c r="D3" s="6"/>
      <c r="E3" s="6"/>
      <c r="F3" s="6"/>
      <c r="G3" s="7"/>
      <c r="H3" s="232"/>
      <c r="I3" s="233"/>
      <c r="J3" s="26" t="s">
        <v>64</v>
      </c>
      <c r="K3" s="26" t="s">
        <v>65</v>
      </c>
      <c r="L3" s="51" t="s">
        <v>308</v>
      </c>
      <c r="M3" s="122">
        <f>SUM(M4:M13)/(5-M2)</f>
        <v>2</v>
      </c>
    </row>
    <row r="4" spans="1:13" ht="52.5" customHeight="1">
      <c r="A4" s="249" t="s">
        <v>151</v>
      </c>
      <c r="B4" s="251">
        <v>1</v>
      </c>
      <c r="C4" s="253" t="s">
        <v>152</v>
      </c>
      <c r="D4" s="43" t="s">
        <v>153</v>
      </c>
      <c r="E4" s="43" t="s">
        <v>154</v>
      </c>
      <c r="F4" s="43" t="s">
        <v>155</v>
      </c>
      <c r="G4" s="43" t="s">
        <v>156</v>
      </c>
      <c r="H4" s="249" t="s">
        <v>151</v>
      </c>
      <c r="I4" s="251">
        <v>1</v>
      </c>
      <c r="J4" s="268" t="s">
        <v>288</v>
      </c>
      <c r="K4" s="259"/>
      <c r="M4" s="46"/>
    </row>
    <row r="5" spans="1:13" ht="36.9" customHeight="1">
      <c r="A5" s="250"/>
      <c r="B5" s="252"/>
      <c r="C5" s="254"/>
      <c r="D5" s="14"/>
      <c r="E5" s="15"/>
      <c r="F5" s="15"/>
      <c r="G5" s="16"/>
      <c r="H5" s="250"/>
      <c r="I5" s="252"/>
      <c r="J5" s="269"/>
      <c r="K5" s="260"/>
      <c r="L5" s="45">
        <v>4</v>
      </c>
      <c r="M5" s="121">
        <f>IF(L5=0,0,L5-1)</f>
        <v>3</v>
      </c>
    </row>
    <row r="6" spans="1:13" ht="51.9" customHeight="1">
      <c r="A6" s="249" t="s">
        <v>151</v>
      </c>
      <c r="B6" s="251">
        <v>2</v>
      </c>
      <c r="C6" s="253" t="s">
        <v>270</v>
      </c>
      <c r="D6" s="43" t="s">
        <v>157</v>
      </c>
      <c r="E6" s="43" t="s">
        <v>158</v>
      </c>
      <c r="F6" s="43" t="s">
        <v>159</v>
      </c>
      <c r="G6" s="43" t="s">
        <v>160</v>
      </c>
      <c r="H6" s="249" t="s">
        <v>151</v>
      </c>
      <c r="I6" s="251">
        <v>2</v>
      </c>
      <c r="J6" s="270" t="s">
        <v>299</v>
      </c>
      <c r="K6" s="259"/>
      <c r="M6" s="46"/>
    </row>
    <row r="7" spans="1:13" ht="36.9" customHeight="1">
      <c r="A7" s="250"/>
      <c r="B7" s="252"/>
      <c r="C7" s="254"/>
      <c r="D7" s="14"/>
      <c r="E7" s="15"/>
      <c r="F7" s="15"/>
      <c r="G7" s="16"/>
      <c r="H7" s="250"/>
      <c r="I7" s="252"/>
      <c r="J7" s="271"/>
      <c r="K7" s="260"/>
      <c r="L7" s="45">
        <v>3</v>
      </c>
      <c r="M7" s="121">
        <f>IF(L7=0,0,L7-1)</f>
        <v>2</v>
      </c>
    </row>
    <row r="8" spans="1:13" ht="134.1" customHeight="1">
      <c r="A8" s="247" t="s">
        <v>151</v>
      </c>
      <c r="B8" s="255">
        <v>3</v>
      </c>
      <c r="C8" s="253" t="s">
        <v>161</v>
      </c>
      <c r="D8" s="43" t="s">
        <v>162</v>
      </c>
      <c r="E8" s="43" t="s">
        <v>163</v>
      </c>
      <c r="F8" s="43" t="s">
        <v>164</v>
      </c>
      <c r="G8" s="43" t="s">
        <v>165</v>
      </c>
      <c r="H8" s="247" t="s">
        <v>151</v>
      </c>
      <c r="I8" s="255">
        <v>3</v>
      </c>
      <c r="J8" s="272"/>
      <c r="K8" s="259"/>
      <c r="L8" s="56"/>
      <c r="M8" s="46"/>
    </row>
    <row r="9" spans="1:13" ht="36.9" customHeight="1">
      <c r="A9" s="248"/>
      <c r="B9" s="256"/>
      <c r="C9" s="254"/>
      <c r="D9" s="14"/>
      <c r="E9" s="15"/>
      <c r="F9" s="15"/>
      <c r="G9" s="16"/>
      <c r="H9" s="248"/>
      <c r="I9" s="256"/>
      <c r="J9" s="273"/>
      <c r="K9" s="260"/>
      <c r="L9" s="55">
        <v>2</v>
      </c>
      <c r="M9" s="121">
        <f>IF(L9=0,0,L9-1)</f>
        <v>1</v>
      </c>
    </row>
    <row r="10" spans="1:13" ht="98.25" customHeight="1">
      <c r="A10" s="247" t="s">
        <v>151</v>
      </c>
      <c r="B10" s="255">
        <v>4</v>
      </c>
      <c r="C10" s="253" t="s">
        <v>166</v>
      </c>
      <c r="D10" s="43" t="s">
        <v>167</v>
      </c>
      <c r="E10" s="43" t="s">
        <v>168</v>
      </c>
      <c r="F10" s="43" t="s">
        <v>324</v>
      </c>
      <c r="G10" s="43" t="s">
        <v>226</v>
      </c>
      <c r="H10" s="247" t="s">
        <v>151</v>
      </c>
      <c r="I10" s="255">
        <v>4</v>
      </c>
      <c r="J10" s="270" t="s">
        <v>300</v>
      </c>
      <c r="K10" s="259"/>
      <c r="L10" s="44"/>
      <c r="M10" s="53"/>
    </row>
    <row r="11" spans="1:13" ht="36.9" customHeight="1">
      <c r="A11" s="248"/>
      <c r="B11" s="256"/>
      <c r="C11" s="254"/>
      <c r="D11" s="14"/>
      <c r="E11" s="15"/>
      <c r="F11" s="15"/>
      <c r="G11" s="16"/>
      <c r="H11" s="248"/>
      <c r="I11" s="256"/>
      <c r="J11" s="271"/>
      <c r="K11" s="260"/>
      <c r="L11" s="45">
        <v>3</v>
      </c>
      <c r="M11" s="121">
        <f>IF(L11=0,0,L11-1)</f>
        <v>2</v>
      </c>
    </row>
    <row r="12" spans="1:13" s="41" customFormat="1" ht="157.5" customHeight="1">
      <c r="A12" s="247" t="s">
        <v>151</v>
      </c>
      <c r="B12" s="255">
        <v>5</v>
      </c>
      <c r="C12" s="253" t="s">
        <v>169</v>
      </c>
      <c r="D12" s="43" t="s">
        <v>170</v>
      </c>
      <c r="E12" s="43" t="s">
        <v>171</v>
      </c>
      <c r="F12" s="43" t="s">
        <v>172</v>
      </c>
      <c r="G12" s="43" t="s">
        <v>173</v>
      </c>
      <c r="H12" s="247" t="s">
        <v>151</v>
      </c>
      <c r="I12" s="255">
        <v>5</v>
      </c>
      <c r="J12" s="270" t="s">
        <v>301</v>
      </c>
      <c r="K12" s="257"/>
      <c r="L12" s="44"/>
      <c r="M12" s="54"/>
    </row>
    <row r="13" spans="1:13" s="41" customFormat="1" ht="36.9" customHeight="1">
      <c r="A13" s="248"/>
      <c r="B13" s="256"/>
      <c r="C13" s="254"/>
      <c r="D13" s="14"/>
      <c r="E13" s="15"/>
      <c r="F13" s="15"/>
      <c r="G13" s="16"/>
      <c r="H13" s="248"/>
      <c r="I13" s="256"/>
      <c r="J13" s="271"/>
      <c r="K13" s="258"/>
      <c r="L13" s="45">
        <v>3</v>
      </c>
      <c r="M13" s="121">
        <f>IF(L13=0,0,L13-1)</f>
        <v>2</v>
      </c>
    </row>
    <row r="15" spans="1:13">
      <c r="B15" s="48"/>
      <c r="F15" s="47"/>
    </row>
    <row r="16" spans="1:13">
      <c r="B16" s="48"/>
      <c r="F16" s="47"/>
    </row>
    <row r="17" spans="2:6">
      <c r="B17" s="48"/>
      <c r="F17" s="47"/>
    </row>
  </sheetData>
  <mergeCells count="41">
    <mergeCell ref="I12:I13"/>
    <mergeCell ref="H12:H13"/>
    <mergeCell ref="K12:K13"/>
    <mergeCell ref="H1:I2"/>
    <mergeCell ref="H3:I3"/>
    <mergeCell ref="H4:H5"/>
    <mergeCell ref="I4:I5"/>
    <mergeCell ref="H6:H7"/>
    <mergeCell ref="I6:I7"/>
    <mergeCell ref="H10:H11"/>
    <mergeCell ref="I10:I11"/>
    <mergeCell ref="K4:K5"/>
    <mergeCell ref="K6:K7"/>
    <mergeCell ref="K8:K9"/>
    <mergeCell ref="K10:K11"/>
    <mergeCell ref="J12:J13"/>
    <mergeCell ref="J6:J7"/>
    <mergeCell ref="J10:J11"/>
    <mergeCell ref="C8:C9"/>
    <mergeCell ref="B8:B9"/>
    <mergeCell ref="B6:B7"/>
    <mergeCell ref="C6:C7"/>
    <mergeCell ref="J8:J9"/>
    <mergeCell ref="H8:H9"/>
    <mergeCell ref="I8:I9"/>
    <mergeCell ref="B10:B11"/>
    <mergeCell ref="C10:C11"/>
    <mergeCell ref="A12:A13"/>
    <mergeCell ref="D1:D2"/>
    <mergeCell ref="E1:E2"/>
    <mergeCell ref="F1:F2"/>
    <mergeCell ref="G1:G2"/>
    <mergeCell ref="A1:C2"/>
    <mergeCell ref="A4:A5"/>
    <mergeCell ref="B4:B5"/>
    <mergeCell ref="C4:C5"/>
    <mergeCell ref="A8:A9"/>
    <mergeCell ref="A6:A7"/>
    <mergeCell ref="A10:A11"/>
    <mergeCell ref="B12:B13"/>
    <mergeCell ref="C12:C13"/>
  </mergeCells>
  <pageMargins left="0.11811023622047245" right="0.11811023622047245" top="0.59055118110236227" bottom="0.39370078740157483" header="0.31496062992125984" footer="0.31496062992125984"/>
  <pageSetup paperSize="9"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1">
              <controlPr defaultSize="0" autoFill="0" autoPict="0">
                <anchor moveWithCells="1">
                  <from>
                    <xdr:col>3</xdr:col>
                    <xdr:colOff>38100</xdr:colOff>
                    <xdr:row>4</xdr:row>
                    <xdr:rowOff>38100</xdr:rowOff>
                  </from>
                  <to>
                    <xdr:col>6</xdr:col>
                    <xdr:colOff>2552700</xdr:colOff>
                    <xdr:row>4</xdr:row>
                    <xdr:rowOff>419100</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3</xdr:col>
                    <xdr:colOff>906780</xdr:colOff>
                    <xdr:row>4</xdr:row>
                    <xdr:rowOff>114300</xdr:rowOff>
                  </from>
                  <to>
                    <xdr:col>3</xdr:col>
                    <xdr:colOff>1638300</xdr:colOff>
                    <xdr:row>4</xdr:row>
                    <xdr:rowOff>350520</xdr:rowOff>
                  </to>
                </anchor>
              </controlPr>
            </control>
          </mc:Choice>
        </mc:AlternateContent>
        <mc:AlternateContent xmlns:mc="http://schemas.openxmlformats.org/markup-compatibility/2006">
          <mc:Choice Requires="x14">
            <control shapeId="12291" r:id="rId6" name="Option Button 3">
              <controlPr defaultSize="0" autoFill="0" autoLine="0" autoPict="0">
                <anchor moveWithCells="1">
                  <from>
                    <xdr:col>4</xdr:col>
                    <xdr:colOff>876300</xdr:colOff>
                    <xdr:row>4</xdr:row>
                    <xdr:rowOff>121920</xdr:rowOff>
                  </from>
                  <to>
                    <xdr:col>4</xdr:col>
                    <xdr:colOff>1516380</xdr:colOff>
                    <xdr:row>4</xdr:row>
                    <xdr:rowOff>350520</xdr:rowOff>
                  </to>
                </anchor>
              </controlPr>
            </control>
          </mc:Choice>
        </mc:AlternateContent>
        <mc:AlternateContent xmlns:mc="http://schemas.openxmlformats.org/markup-compatibility/2006">
          <mc:Choice Requires="x14">
            <control shapeId="12292" r:id="rId7" name="Option Button 4">
              <controlPr defaultSize="0" autoFill="0" autoLine="0" autoPict="0" altText="Option">
                <anchor moveWithCells="1">
                  <from>
                    <xdr:col>5</xdr:col>
                    <xdr:colOff>998220</xdr:colOff>
                    <xdr:row>4</xdr:row>
                    <xdr:rowOff>121920</xdr:rowOff>
                  </from>
                  <to>
                    <xdr:col>5</xdr:col>
                    <xdr:colOff>1638300</xdr:colOff>
                    <xdr:row>4</xdr:row>
                    <xdr:rowOff>350520</xdr:rowOff>
                  </to>
                </anchor>
              </controlPr>
            </control>
          </mc:Choice>
        </mc:AlternateContent>
        <mc:AlternateContent xmlns:mc="http://schemas.openxmlformats.org/markup-compatibility/2006">
          <mc:Choice Requires="x14">
            <control shapeId="12293" r:id="rId8" name="Option Button 5">
              <controlPr defaultSize="0" autoFill="0" autoLine="0" autoPict="0">
                <anchor moveWithCells="1">
                  <from>
                    <xdr:col>6</xdr:col>
                    <xdr:colOff>1021080</xdr:colOff>
                    <xdr:row>4</xdr:row>
                    <xdr:rowOff>121920</xdr:rowOff>
                  </from>
                  <to>
                    <xdr:col>6</xdr:col>
                    <xdr:colOff>1668780</xdr:colOff>
                    <xdr:row>4</xdr:row>
                    <xdr:rowOff>350520</xdr:rowOff>
                  </to>
                </anchor>
              </controlPr>
            </control>
          </mc:Choice>
        </mc:AlternateContent>
        <mc:AlternateContent xmlns:mc="http://schemas.openxmlformats.org/markup-compatibility/2006">
          <mc:Choice Requires="x14">
            <control shapeId="12294" r:id="rId9" name="Group Box 6">
              <controlPr defaultSize="0" autoFill="0" autoPict="0">
                <anchor moveWithCells="1">
                  <from>
                    <xdr:col>3</xdr:col>
                    <xdr:colOff>38100</xdr:colOff>
                    <xdr:row>6</xdr:row>
                    <xdr:rowOff>38100</xdr:rowOff>
                  </from>
                  <to>
                    <xdr:col>6</xdr:col>
                    <xdr:colOff>2552700</xdr:colOff>
                    <xdr:row>6</xdr:row>
                    <xdr:rowOff>419100</xdr:rowOff>
                  </to>
                </anchor>
              </controlPr>
            </control>
          </mc:Choice>
        </mc:AlternateContent>
        <mc:AlternateContent xmlns:mc="http://schemas.openxmlformats.org/markup-compatibility/2006">
          <mc:Choice Requires="x14">
            <control shapeId="12295" r:id="rId10" name="Option Button 7">
              <controlPr defaultSize="0" autoFill="0" autoLine="0" autoPict="0">
                <anchor moveWithCells="1">
                  <from>
                    <xdr:col>3</xdr:col>
                    <xdr:colOff>906780</xdr:colOff>
                    <xdr:row>6</xdr:row>
                    <xdr:rowOff>114300</xdr:rowOff>
                  </from>
                  <to>
                    <xdr:col>3</xdr:col>
                    <xdr:colOff>1638300</xdr:colOff>
                    <xdr:row>6</xdr:row>
                    <xdr:rowOff>350520</xdr:rowOff>
                  </to>
                </anchor>
              </controlPr>
            </control>
          </mc:Choice>
        </mc:AlternateContent>
        <mc:AlternateContent xmlns:mc="http://schemas.openxmlformats.org/markup-compatibility/2006">
          <mc:Choice Requires="x14">
            <control shapeId="12296" r:id="rId11" name="Option Button 8">
              <controlPr defaultSize="0" autoFill="0" autoLine="0" autoPict="0">
                <anchor moveWithCells="1">
                  <from>
                    <xdr:col>4</xdr:col>
                    <xdr:colOff>876300</xdr:colOff>
                    <xdr:row>6</xdr:row>
                    <xdr:rowOff>121920</xdr:rowOff>
                  </from>
                  <to>
                    <xdr:col>4</xdr:col>
                    <xdr:colOff>1516380</xdr:colOff>
                    <xdr:row>6</xdr:row>
                    <xdr:rowOff>350520</xdr:rowOff>
                  </to>
                </anchor>
              </controlPr>
            </control>
          </mc:Choice>
        </mc:AlternateContent>
        <mc:AlternateContent xmlns:mc="http://schemas.openxmlformats.org/markup-compatibility/2006">
          <mc:Choice Requires="x14">
            <control shapeId="12297" r:id="rId12" name="Option Button 9">
              <controlPr defaultSize="0" autoFill="0" autoLine="0" autoPict="0" altText="Option">
                <anchor moveWithCells="1">
                  <from>
                    <xdr:col>5</xdr:col>
                    <xdr:colOff>998220</xdr:colOff>
                    <xdr:row>6</xdr:row>
                    <xdr:rowOff>121920</xdr:rowOff>
                  </from>
                  <to>
                    <xdr:col>5</xdr:col>
                    <xdr:colOff>1638300</xdr:colOff>
                    <xdr:row>6</xdr:row>
                    <xdr:rowOff>350520</xdr:rowOff>
                  </to>
                </anchor>
              </controlPr>
            </control>
          </mc:Choice>
        </mc:AlternateContent>
        <mc:AlternateContent xmlns:mc="http://schemas.openxmlformats.org/markup-compatibility/2006">
          <mc:Choice Requires="x14">
            <control shapeId="12298" r:id="rId13" name="Option Button 10">
              <controlPr defaultSize="0" autoFill="0" autoLine="0" autoPict="0">
                <anchor moveWithCells="1">
                  <from>
                    <xdr:col>6</xdr:col>
                    <xdr:colOff>1021080</xdr:colOff>
                    <xdr:row>6</xdr:row>
                    <xdr:rowOff>121920</xdr:rowOff>
                  </from>
                  <to>
                    <xdr:col>6</xdr:col>
                    <xdr:colOff>1668780</xdr:colOff>
                    <xdr:row>6</xdr:row>
                    <xdr:rowOff>350520</xdr:rowOff>
                  </to>
                </anchor>
              </controlPr>
            </control>
          </mc:Choice>
        </mc:AlternateContent>
        <mc:AlternateContent xmlns:mc="http://schemas.openxmlformats.org/markup-compatibility/2006">
          <mc:Choice Requires="x14">
            <control shapeId="12299" r:id="rId14" name="Group Box 11">
              <controlPr defaultSize="0" autoFill="0" autoPict="0">
                <anchor moveWithCells="1">
                  <from>
                    <xdr:col>3</xdr:col>
                    <xdr:colOff>38100</xdr:colOff>
                    <xdr:row>8</xdr:row>
                    <xdr:rowOff>38100</xdr:rowOff>
                  </from>
                  <to>
                    <xdr:col>6</xdr:col>
                    <xdr:colOff>2552700</xdr:colOff>
                    <xdr:row>8</xdr:row>
                    <xdr:rowOff>419100</xdr:rowOff>
                  </to>
                </anchor>
              </controlPr>
            </control>
          </mc:Choice>
        </mc:AlternateContent>
        <mc:AlternateContent xmlns:mc="http://schemas.openxmlformats.org/markup-compatibility/2006">
          <mc:Choice Requires="x14">
            <control shapeId="12300" r:id="rId15" name="Option Button 12">
              <controlPr defaultSize="0" autoFill="0" autoLine="0" autoPict="0">
                <anchor moveWithCells="1">
                  <from>
                    <xdr:col>3</xdr:col>
                    <xdr:colOff>906780</xdr:colOff>
                    <xdr:row>8</xdr:row>
                    <xdr:rowOff>114300</xdr:rowOff>
                  </from>
                  <to>
                    <xdr:col>3</xdr:col>
                    <xdr:colOff>1638300</xdr:colOff>
                    <xdr:row>8</xdr:row>
                    <xdr:rowOff>350520</xdr:rowOff>
                  </to>
                </anchor>
              </controlPr>
            </control>
          </mc:Choice>
        </mc:AlternateContent>
        <mc:AlternateContent xmlns:mc="http://schemas.openxmlformats.org/markup-compatibility/2006">
          <mc:Choice Requires="x14">
            <control shapeId="12301" r:id="rId16" name="Option Button 13">
              <controlPr defaultSize="0" autoFill="0" autoLine="0" autoPict="0">
                <anchor moveWithCells="1">
                  <from>
                    <xdr:col>4</xdr:col>
                    <xdr:colOff>876300</xdr:colOff>
                    <xdr:row>8</xdr:row>
                    <xdr:rowOff>121920</xdr:rowOff>
                  </from>
                  <to>
                    <xdr:col>4</xdr:col>
                    <xdr:colOff>1516380</xdr:colOff>
                    <xdr:row>8</xdr:row>
                    <xdr:rowOff>350520</xdr:rowOff>
                  </to>
                </anchor>
              </controlPr>
            </control>
          </mc:Choice>
        </mc:AlternateContent>
        <mc:AlternateContent xmlns:mc="http://schemas.openxmlformats.org/markup-compatibility/2006">
          <mc:Choice Requires="x14">
            <control shapeId="12302" r:id="rId17" name="Option Button 14">
              <controlPr defaultSize="0" autoFill="0" autoLine="0" autoPict="0" altText="Option">
                <anchor moveWithCells="1">
                  <from>
                    <xdr:col>5</xdr:col>
                    <xdr:colOff>998220</xdr:colOff>
                    <xdr:row>8</xdr:row>
                    <xdr:rowOff>121920</xdr:rowOff>
                  </from>
                  <to>
                    <xdr:col>5</xdr:col>
                    <xdr:colOff>1638300</xdr:colOff>
                    <xdr:row>8</xdr:row>
                    <xdr:rowOff>350520</xdr:rowOff>
                  </to>
                </anchor>
              </controlPr>
            </control>
          </mc:Choice>
        </mc:AlternateContent>
        <mc:AlternateContent xmlns:mc="http://schemas.openxmlformats.org/markup-compatibility/2006">
          <mc:Choice Requires="x14">
            <control shapeId="12303" r:id="rId18" name="Option Button 15">
              <controlPr defaultSize="0" autoFill="0" autoLine="0" autoPict="0">
                <anchor moveWithCells="1">
                  <from>
                    <xdr:col>6</xdr:col>
                    <xdr:colOff>1021080</xdr:colOff>
                    <xdr:row>8</xdr:row>
                    <xdr:rowOff>121920</xdr:rowOff>
                  </from>
                  <to>
                    <xdr:col>6</xdr:col>
                    <xdr:colOff>1668780</xdr:colOff>
                    <xdr:row>8</xdr:row>
                    <xdr:rowOff>350520</xdr:rowOff>
                  </to>
                </anchor>
              </controlPr>
            </control>
          </mc:Choice>
        </mc:AlternateContent>
        <mc:AlternateContent xmlns:mc="http://schemas.openxmlformats.org/markup-compatibility/2006">
          <mc:Choice Requires="x14">
            <control shapeId="12304" r:id="rId19" name="Group Box 16">
              <controlPr defaultSize="0" autoFill="0" autoPict="0">
                <anchor moveWithCells="1">
                  <from>
                    <xdr:col>3</xdr:col>
                    <xdr:colOff>38100</xdr:colOff>
                    <xdr:row>10</xdr:row>
                    <xdr:rowOff>38100</xdr:rowOff>
                  </from>
                  <to>
                    <xdr:col>6</xdr:col>
                    <xdr:colOff>2552700</xdr:colOff>
                    <xdr:row>10</xdr:row>
                    <xdr:rowOff>419100</xdr:rowOff>
                  </to>
                </anchor>
              </controlPr>
            </control>
          </mc:Choice>
        </mc:AlternateContent>
        <mc:AlternateContent xmlns:mc="http://schemas.openxmlformats.org/markup-compatibility/2006">
          <mc:Choice Requires="x14">
            <control shapeId="12305" r:id="rId20" name="Option Button 17">
              <controlPr defaultSize="0" autoFill="0" autoLine="0" autoPict="0">
                <anchor moveWithCells="1">
                  <from>
                    <xdr:col>3</xdr:col>
                    <xdr:colOff>906780</xdr:colOff>
                    <xdr:row>10</xdr:row>
                    <xdr:rowOff>114300</xdr:rowOff>
                  </from>
                  <to>
                    <xdr:col>3</xdr:col>
                    <xdr:colOff>1638300</xdr:colOff>
                    <xdr:row>10</xdr:row>
                    <xdr:rowOff>350520</xdr:rowOff>
                  </to>
                </anchor>
              </controlPr>
            </control>
          </mc:Choice>
        </mc:AlternateContent>
        <mc:AlternateContent xmlns:mc="http://schemas.openxmlformats.org/markup-compatibility/2006">
          <mc:Choice Requires="x14">
            <control shapeId="12306" r:id="rId21" name="Option Button 18">
              <controlPr defaultSize="0" autoFill="0" autoLine="0" autoPict="0">
                <anchor moveWithCells="1">
                  <from>
                    <xdr:col>4</xdr:col>
                    <xdr:colOff>876300</xdr:colOff>
                    <xdr:row>10</xdr:row>
                    <xdr:rowOff>121920</xdr:rowOff>
                  </from>
                  <to>
                    <xdr:col>4</xdr:col>
                    <xdr:colOff>1516380</xdr:colOff>
                    <xdr:row>10</xdr:row>
                    <xdr:rowOff>350520</xdr:rowOff>
                  </to>
                </anchor>
              </controlPr>
            </control>
          </mc:Choice>
        </mc:AlternateContent>
        <mc:AlternateContent xmlns:mc="http://schemas.openxmlformats.org/markup-compatibility/2006">
          <mc:Choice Requires="x14">
            <control shapeId="12307" r:id="rId22" name="Option Button 19">
              <controlPr defaultSize="0" autoFill="0" autoLine="0" autoPict="0" altText="Option">
                <anchor moveWithCells="1">
                  <from>
                    <xdr:col>5</xdr:col>
                    <xdr:colOff>998220</xdr:colOff>
                    <xdr:row>10</xdr:row>
                    <xdr:rowOff>121920</xdr:rowOff>
                  </from>
                  <to>
                    <xdr:col>5</xdr:col>
                    <xdr:colOff>1638300</xdr:colOff>
                    <xdr:row>10</xdr:row>
                    <xdr:rowOff>350520</xdr:rowOff>
                  </to>
                </anchor>
              </controlPr>
            </control>
          </mc:Choice>
        </mc:AlternateContent>
        <mc:AlternateContent xmlns:mc="http://schemas.openxmlformats.org/markup-compatibility/2006">
          <mc:Choice Requires="x14">
            <control shapeId="12308" r:id="rId23" name="Option Button 20">
              <controlPr defaultSize="0" autoFill="0" autoLine="0" autoPict="0">
                <anchor moveWithCells="1">
                  <from>
                    <xdr:col>6</xdr:col>
                    <xdr:colOff>1021080</xdr:colOff>
                    <xdr:row>10</xdr:row>
                    <xdr:rowOff>121920</xdr:rowOff>
                  </from>
                  <to>
                    <xdr:col>6</xdr:col>
                    <xdr:colOff>1668780</xdr:colOff>
                    <xdr:row>10</xdr:row>
                    <xdr:rowOff>350520</xdr:rowOff>
                  </to>
                </anchor>
              </controlPr>
            </control>
          </mc:Choice>
        </mc:AlternateContent>
        <mc:AlternateContent xmlns:mc="http://schemas.openxmlformats.org/markup-compatibility/2006">
          <mc:Choice Requires="x14">
            <control shapeId="12309" r:id="rId24" name="Group Box 21">
              <controlPr defaultSize="0" autoFill="0" autoPict="0">
                <anchor moveWithCells="1">
                  <from>
                    <xdr:col>3</xdr:col>
                    <xdr:colOff>38100</xdr:colOff>
                    <xdr:row>12</xdr:row>
                    <xdr:rowOff>38100</xdr:rowOff>
                  </from>
                  <to>
                    <xdr:col>6</xdr:col>
                    <xdr:colOff>2552700</xdr:colOff>
                    <xdr:row>12</xdr:row>
                    <xdr:rowOff>419100</xdr:rowOff>
                  </to>
                </anchor>
              </controlPr>
            </control>
          </mc:Choice>
        </mc:AlternateContent>
        <mc:AlternateContent xmlns:mc="http://schemas.openxmlformats.org/markup-compatibility/2006">
          <mc:Choice Requires="x14">
            <control shapeId="12310" r:id="rId25" name="Option Button 22">
              <controlPr defaultSize="0" autoFill="0" autoLine="0" autoPict="0">
                <anchor moveWithCells="1">
                  <from>
                    <xdr:col>3</xdr:col>
                    <xdr:colOff>906780</xdr:colOff>
                    <xdr:row>12</xdr:row>
                    <xdr:rowOff>114300</xdr:rowOff>
                  </from>
                  <to>
                    <xdr:col>3</xdr:col>
                    <xdr:colOff>1638300</xdr:colOff>
                    <xdr:row>12</xdr:row>
                    <xdr:rowOff>350520</xdr:rowOff>
                  </to>
                </anchor>
              </controlPr>
            </control>
          </mc:Choice>
        </mc:AlternateContent>
        <mc:AlternateContent xmlns:mc="http://schemas.openxmlformats.org/markup-compatibility/2006">
          <mc:Choice Requires="x14">
            <control shapeId="12311" r:id="rId26" name="Option Button 23">
              <controlPr defaultSize="0" autoFill="0" autoLine="0" autoPict="0">
                <anchor moveWithCells="1">
                  <from>
                    <xdr:col>4</xdr:col>
                    <xdr:colOff>876300</xdr:colOff>
                    <xdr:row>12</xdr:row>
                    <xdr:rowOff>121920</xdr:rowOff>
                  </from>
                  <to>
                    <xdr:col>4</xdr:col>
                    <xdr:colOff>1516380</xdr:colOff>
                    <xdr:row>12</xdr:row>
                    <xdr:rowOff>350520</xdr:rowOff>
                  </to>
                </anchor>
              </controlPr>
            </control>
          </mc:Choice>
        </mc:AlternateContent>
        <mc:AlternateContent xmlns:mc="http://schemas.openxmlformats.org/markup-compatibility/2006">
          <mc:Choice Requires="x14">
            <control shapeId="12312" r:id="rId27" name="Option Button 24">
              <controlPr defaultSize="0" autoFill="0" autoLine="0" autoPict="0" altText="Option">
                <anchor moveWithCells="1">
                  <from>
                    <xdr:col>5</xdr:col>
                    <xdr:colOff>998220</xdr:colOff>
                    <xdr:row>12</xdr:row>
                    <xdr:rowOff>121920</xdr:rowOff>
                  </from>
                  <to>
                    <xdr:col>5</xdr:col>
                    <xdr:colOff>1638300</xdr:colOff>
                    <xdr:row>12</xdr:row>
                    <xdr:rowOff>350520</xdr:rowOff>
                  </to>
                </anchor>
              </controlPr>
            </control>
          </mc:Choice>
        </mc:AlternateContent>
        <mc:AlternateContent xmlns:mc="http://schemas.openxmlformats.org/markup-compatibility/2006">
          <mc:Choice Requires="x14">
            <control shapeId="12313" r:id="rId28" name="Option Button 25">
              <controlPr defaultSize="0" autoFill="0" autoLine="0" autoPict="0">
                <anchor moveWithCells="1">
                  <from>
                    <xdr:col>6</xdr:col>
                    <xdr:colOff>1021080</xdr:colOff>
                    <xdr:row>12</xdr:row>
                    <xdr:rowOff>121920</xdr:rowOff>
                  </from>
                  <to>
                    <xdr:col>6</xdr:col>
                    <xdr:colOff>1668780</xdr:colOff>
                    <xdr:row>12</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Cobertura</vt:lpstr>
      <vt:lpstr>Información general</vt:lpstr>
      <vt:lpstr>Resumen</vt:lpstr>
      <vt:lpstr>Organización</vt:lpstr>
      <vt:lpstr>Gerencia estratégica</vt:lpstr>
      <vt:lpstr>Financiero</vt:lpstr>
      <vt:lpstr>Membresía</vt:lpstr>
      <vt:lpstr>Capacitación y Servicios</vt:lpstr>
      <vt:lpstr>Ventas y Marketing</vt:lpstr>
      <vt:lpstr>Sistema Interno de Gestión</vt:lpstr>
      <vt:lpstr>Sheet1</vt:lpstr>
      <vt:lpstr>Sheet2</vt:lpstr>
      <vt:lpstr>Cobertura!Área_de_impresión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agrolinguainfo;Koen den Braber</dc:creator>
  <cp:lastModifiedBy>Leonardo Sánchez</cp:lastModifiedBy>
  <cp:lastPrinted>2021-03-23T09:50:19Z</cp:lastPrinted>
  <dcterms:created xsi:type="dcterms:W3CDTF">2018-12-05T13:53:38Z</dcterms:created>
  <dcterms:modified xsi:type="dcterms:W3CDTF">2022-07-21T16:17:35Z</dcterms:modified>
</cp:coreProperties>
</file>